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60" activeTab="3"/>
  </bookViews>
  <sheets>
    <sheet name="Eng Cover Sheet " sheetId="1" r:id="rId1"/>
    <sheet name="Note 3REV" sheetId="2" r:id="rId2"/>
    <sheet name="BSHEET" sheetId="3" r:id="rId3"/>
    <sheet name="INCEXP" sheetId="4" r:id="rId4"/>
  </sheets>
  <definedNames>
    <definedName name="Adresse" localSheetId="0">'Eng Cover Sheet '!$E$2</definedName>
    <definedName name="Datum" localSheetId="0">'Eng Cover Sheet '!$C$4</definedName>
    <definedName name="Firma" localSheetId="0">'Eng Cover Sheet '!$E$1</definedName>
    <definedName name="Jahr" localSheetId="0">'Eng Cover Sheet '!$C$1</definedName>
    <definedName name="_xlnm.Print_Area" localSheetId="2">'BSHEET'!$A$1:$H$45</definedName>
    <definedName name="_xlnm.Print_Area" localSheetId="0">'Eng Cover Sheet '!$A$6:$G$47</definedName>
    <definedName name="_xlnm.Print_Area" localSheetId="3">'INCEXP'!$A$1:$I$58</definedName>
    <definedName name="_xlnm.Print_Area" localSheetId="1">'Note 3REV'!$A$1:$N$68</definedName>
    <definedName name="Vondatum" localSheetId="0">'Eng Cover Sheet '!$C$3</definedName>
    <definedName name="Vorjahr" localSheetId="0">'Eng Cover Sheet '!$C$2</definedName>
  </definedNames>
  <calcPr fullCalcOnLoad="1"/>
</workbook>
</file>

<file path=xl/sharedStrings.xml><?xml version="1.0" encoding="utf-8"?>
<sst xmlns="http://schemas.openxmlformats.org/spreadsheetml/2006/main" count="164" uniqueCount="157">
  <si>
    <t>BUREAU OF THE CONVENTION ON WETLANDS OF INTERNATIONAL</t>
  </si>
  <si>
    <t>IMPORTANCE ESPECIALLY AS WATERFOWL HABITAT</t>
  </si>
  <si>
    <t>(RAMSAR, 1971) (NOTE 1)</t>
  </si>
  <si>
    <t>BALANCE SHEET AT DECEMBER 31, 1999 (NOTE 2)</t>
  </si>
  <si>
    <t>(in Swiss Francs)</t>
  </si>
  <si>
    <t>ASSETS</t>
  </si>
  <si>
    <t xml:space="preserve"> CURRENT ASSETS</t>
  </si>
  <si>
    <t xml:space="preserve">  Cash in Bank </t>
  </si>
  <si>
    <t>1001 to 1114</t>
  </si>
  <si>
    <t xml:space="preserve">  Short-term  Deposits</t>
  </si>
  <si>
    <t xml:space="preserve">  Marketable Securities  </t>
  </si>
  <si>
    <t xml:space="preserve">  Membership Receivables</t>
  </si>
  <si>
    <t>as per BAL</t>
  </si>
  <si>
    <t xml:space="preserve">  Other Receivables </t>
  </si>
  <si>
    <t>1201 withhold+bank guarantee1300ZZ+sundry recv 1400+staff a.c</t>
  </si>
  <si>
    <t xml:space="preserve"> FIXED ASSETS</t>
  </si>
  <si>
    <t xml:space="preserve">  Office Furniture and Computer Equipment at cost</t>
  </si>
  <si>
    <t>from TB</t>
  </si>
  <si>
    <t xml:space="preserve">  Less: Accumulated Depreciation</t>
  </si>
  <si>
    <t>TOTAL ASSETS</t>
  </si>
  <si>
    <t>LIABILITIES AND FUND BALANCES</t>
  </si>
  <si>
    <t xml:space="preserve"> CURRENT LIABILITIES</t>
  </si>
  <si>
    <t xml:space="preserve">  Amount payable to IUCN</t>
  </si>
  <si>
    <t>current a.c</t>
  </si>
  <si>
    <t xml:space="preserve">  Other Payables </t>
  </si>
  <si>
    <t>other payables</t>
  </si>
  <si>
    <t xml:space="preserve"> TOTAL LIABILITIES</t>
  </si>
  <si>
    <t xml:space="preserve"> FUND BALANCES</t>
  </si>
  <si>
    <t xml:space="preserve"> Unrestricted</t>
  </si>
  <si>
    <t xml:space="preserve"> Unrestricted reserve fund</t>
  </si>
  <si>
    <t>total UR</t>
  </si>
  <si>
    <t xml:space="preserve"> Restricted projects - Note 3</t>
  </si>
  <si>
    <t>total 7 series</t>
  </si>
  <si>
    <t>TOTAL LIABILITIES AND FUND BALANCES</t>
  </si>
  <si>
    <t>STATEMENT OF INCOME AND EXPENDITURE</t>
  </si>
  <si>
    <t>FOR THE YEAR ENDED DECEMBER 31, 1999</t>
  </si>
  <si>
    <t>(in Swiss francs)</t>
  </si>
  <si>
    <t>Total</t>
  </si>
  <si>
    <t>INCOME</t>
  </si>
  <si>
    <t xml:space="preserve">  Contribution from Contracting</t>
  </si>
  <si>
    <t xml:space="preserve">  Parties </t>
  </si>
  <si>
    <t xml:space="preserve">  Voluntary Contributions</t>
  </si>
  <si>
    <t xml:space="preserve">  Project Income - Note 3</t>
  </si>
  <si>
    <t xml:space="preserve">  Exchange Gain </t>
  </si>
  <si>
    <t>Total Income</t>
  </si>
  <si>
    <t>EXPENDITURE</t>
  </si>
  <si>
    <t xml:space="preserve">  Staff Cost </t>
  </si>
  <si>
    <t xml:space="preserve">  Termination Expenses</t>
  </si>
  <si>
    <t xml:space="preserve">  Travel</t>
  </si>
  <si>
    <t xml:space="preserve">  Purchase of equipment</t>
  </si>
  <si>
    <t xml:space="preserve">  Telecommunications</t>
  </si>
  <si>
    <t xml:space="preserve">  Reporting</t>
  </si>
  <si>
    <t xml:space="preserve">  Support to delegates</t>
  </si>
  <si>
    <t xml:space="preserve">  Support to Regional Representatives</t>
  </si>
  <si>
    <t xml:space="preserve">  Depreciation</t>
  </si>
  <si>
    <t xml:space="preserve">  Miscellaneous</t>
  </si>
  <si>
    <t xml:space="preserve">  Exchange loss </t>
  </si>
  <si>
    <t>Project Expenditure - Note 3</t>
  </si>
  <si>
    <t>Total Expenditure</t>
  </si>
  <si>
    <t>EXCESS OF INCOME OVER</t>
  </si>
  <si>
    <t>EXPENDITURE FOR THE YEAR</t>
  </si>
  <si>
    <t>NOTE 3 - PROJECT EXPENDITURE</t>
  </si>
  <si>
    <t>Balance (deficit) at December 31, 1998</t>
  </si>
  <si>
    <t>Income during 1999</t>
  </si>
  <si>
    <t>Expenditure during 1999</t>
  </si>
  <si>
    <t xml:space="preserve">Balance (deficit) at December 31, 1999  </t>
  </si>
  <si>
    <t>PROJECTS FINANCED BY</t>
  </si>
  <si>
    <t>RESTRICTED FUNDS</t>
  </si>
  <si>
    <t>Listed Sites:</t>
  </si>
  <si>
    <t xml:space="preserve">  Wetland Database/Expertise</t>
  </si>
  <si>
    <t>International Co-operation:</t>
  </si>
  <si>
    <t xml:space="preserve">  Twinning of Wetlands</t>
  </si>
  <si>
    <t xml:space="preserve">  Conference of the Parties</t>
  </si>
  <si>
    <t xml:space="preserve">  Africa Intern</t>
  </si>
  <si>
    <t xml:space="preserve">  Austria - Kenya twinning</t>
  </si>
  <si>
    <t xml:space="preserve">  Evian Initiative</t>
  </si>
  <si>
    <t xml:space="preserve">  Swiss Grant 1997</t>
  </si>
  <si>
    <t xml:space="preserve">  Swiss Grant 1998</t>
  </si>
  <si>
    <t xml:space="preserve">  Swiss Grant 1999</t>
  </si>
  <si>
    <t xml:space="preserve">  Small Grants Fund</t>
  </si>
  <si>
    <t xml:space="preserve">  WFF:  Training / Education</t>
  </si>
  <si>
    <t xml:space="preserve">  Japan Vol. Contr. for 97-99</t>
  </si>
  <si>
    <t>Communications:</t>
  </si>
  <si>
    <t xml:space="preserve">  Ramsar Newsletter</t>
  </si>
  <si>
    <t xml:space="preserve">  "Jewels in the Crown"</t>
  </si>
  <si>
    <t xml:space="preserve">  Wetland Biodiversity Publication</t>
  </si>
  <si>
    <t xml:space="preserve">  Covention Outreach Program</t>
  </si>
  <si>
    <t>Meetings:</t>
  </si>
  <si>
    <t xml:space="preserve">  COP 7  Workshop</t>
  </si>
  <si>
    <t xml:space="preserve">  Pan-African Regional Meeting</t>
  </si>
  <si>
    <t xml:space="preserve">  Pan - European Regional Meeting</t>
  </si>
  <si>
    <t xml:space="preserve">  Zones Humides Pologne</t>
  </si>
  <si>
    <t xml:space="preserve">  Oceania Regional Meeting</t>
  </si>
  <si>
    <t xml:space="preserve">  Asian Regional Meeting</t>
  </si>
  <si>
    <t>Others:</t>
  </si>
  <si>
    <t xml:space="preserve">  Ramsar 25th Anniversary Pledges</t>
  </si>
  <si>
    <t xml:space="preserve">  Ramsar Manual, French Translation</t>
  </si>
  <si>
    <t xml:space="preserve">  Special Requests</t>
  </si>
  <si>
    <t>TRANSFERS BETWEEN FUNDS IN 1999</t>
  </si>
  <si>
    <t>FUND BALANCE AT BEGINNING OF YEAR</t>
  </si>
  <si>
    <t>FUND BALANCE AT END OF YEAR</t>
  </si>
  <si>
    <t>Add USA</t>
  </si>
  <si>
    <t xml:space="preserve">  Interest &amp; Publication Sales </t>
  </si>
  <si>
    <t xml:space="preserve">  Stationery and office supplies</t>
  </si>
  <si>
    <t xml:space="preserve">  Public relation / Promotion</t>
  </si>
  <si>
    <t xml:space="preserve">  Hospitality</t>
  </si>
  <si>
    <t>Project Transfers in 1999</t>
  </si>
  <si>
    <t>minus US contrib.</t>
  </si>
  <si>
    <t>minus termination</t>
  </si>
  <si>
    <t>plus termination</t>
  </si>
  <si>
    <t xml:space="preserve">  Bank Charges</t>
  </si>
  <si>
    <t>B.lines</t>
  </si>
  <si>
    <t>140,237-239</t>
  </si>
  <si>
    <t>2511 + termination</t>
  </si>
  <si>
    <t>357 to 359</t>
  </si>
  <si>
    <t>353 to 356</t>
  </si>
  <si>
    <t>390 to 394</t>
  </si>
  <si>
    <t>502 to 503</t>
  </si>
  <si>
    <t>251, 253 to274- termin.</t>
  </si>
  <si>
    <t>135+186</t>
  </si>
  <si>
    <t>137+130+230+234+250</t>
  </si>
  <si>
    <t>for CC+UR Res</t>
  </si>
  <si>
    <t xml:space="preserve">  Medwet Co-ordination</t>
  </si>
  <si>
    <t xml:space="preserve">  Provn: for Bad Debt</t>
  </si>
  <si>
    <t>Note: No need to deduct Admin cost tfr to core. Avoid double deduction.</t>
  </si>
  <si>
    <t>*</t>
  </si>
  <si>
    <t xml:space="preserve">    is guaranteed by contract.</t>
  </si>
  <si>
    <t xml:space="preserve">*  Deficit balance at December 31, 1999 is temporary and </t>
  </si>
  <si>
    <t>02.06.00</t>
  </si>
  <si>
    <t xml:space="preserve">  Retained Swiss Income Tax</t>
  </si>
  <si>
    <t>Jahr</t>
  </si>
  <si>
    <t>Firma:</t>
  </si>
  <si>
    <t>Bureau of the Convention on Wetlands</t>
  </si>
  <si>
    <t>Vorjahr</t>
  </si>
  <si>
    <t>Adr:</t>
  </si>
  <si>
    <t>Von</t>
  </si>
  <si>
    <t>Datum</t>
  </si>
  <si>
    <t>Bis</t>
  </si>
  <si>
    <t>Original en anglais</t>
  </si>
  <si>
    <t>Traduit par les soins du Bureau de la Convention</t>
  </si>
  <si>
    <t>Convention on Wetlands</t>
  </si>
  <si>
    <t>of International Importance especially</t>
  </si>
  <si>
    <t>as Waterfowl Habitat  (Ramsar, 1971)</t>
  </si>
  <si>
    <t>Report of auditors</t>
  </si>
  <si>
    <t>to the Contracting Parties</t>
  </si>
  <si>
    <t>Financial Statements 1999</t>
  </si>
  <si>
    <r>
      <t>7072</t>
    </r>
    <r>
      <rPr>
        <sz val="8"/>
        <rFont val="Arial"/>
        <family val="2"/>
      </rPr>
      <t>&amp;</t>
    </r>
    <r>
      <rPr>
        <sz val="10"/>
        <rFont val="Arial"/>
        <family val="2"/>
      </rPr>
      <t>A</t>
    </r>
  </si>
  <si>
    <t>Unrestricted Funds</t>
  </si>
  <si>
    <t>Restricted Funds</t>
  </si>
  <si>
    <t xml:space="preserve">  IUCN administrative services</t>
  </si>
  <si>
    <t xml:space="preserve">  Ramsar Sites Database</t>
  </si>
  <si>
    <t xml:space="preserve">  Auditor's fees</t>
  </si>
  <si>
    <t xml:space="preserve">  Ramsar Advisory Missions (RAMS)</t>
  </si>
  <si>
    <t>Unrestricted Funds Transfers in 1999</t>
  </si>
  <si>
    <t xml:space="preserve">  Fundación Biodiversidad, Spain</t>
  </si>
  <si>
    <t xml:space="preserve">  COP7 Delegate Travel</t>
  </si>
  <si>
    <t>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</si>
</sst>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_ ;_ * \-#,##0_ ;_ * &quot;-&quot;_ ;_ @_ "/>
    <numFmt numFmtId="173" formatCode="#,##0_ ;\-#,##0\ "/>
    <numFmt numFmtId="174" formatCode="_ * #,##0.00_ ;_ * \-#,##0.00_ ;_ * &quot;-&quot;??_ ;_ @_ "/>
    <numFmt numFmtId="175" formatCode="&quot;£&quot;#,##0;&quot;£&quot;\-#,##0"/>
    <numFmt numFmtId="176" formatCode="&quot;£&quot;#,##0;[Red]&quot;£&quot;\-#,##0"/>
    <numFmt numFmtId="177" formatCode="&quot;£&quot;#,##0.00;&quot;£&quot;\-#,##0.00"/>
    <numFmt numFmtId="178" formatCode="&quot;£&quot;#,##0.00;[Red]&quot;£&quot;\-#,##0.00"/>
    <numFmt numFmtId="179" formatCode="_ &quot;£&quot;* #,##0_ ;_ &quot;£&quot;* \-#,##0_ ;_ &quot;£&quot;* &quot;-&quot;_ ;_ @_ "/>
    <numFmt numFmtId="180" formatCode="_ &quot;£&quot;* #,##0.00_ ;_ &quot;£&quot;* \-#,##0.00_ ;_ &quot;£&quot;* &quot;-&quot;??_ ;_ @_ "/>
    <numFmt numFmtId="181" formatCode="&quot;Fr.&quot;\ #,##0;&quot;Fr.&quot;\ \-#,##0"/>
    <numFmt numFmtId="182" formatCode="&quot;Fr.&quot;\ #,##0;[Red]&quot;Fr.&quot;\ \-#,##0"/>
    <numFmt numFmtId="183" formatCode="&quot;Fr.&quot;\ #,##0.00;&quot;Fr.&quot;\ \-#,##0.00"/>
    <numFmt numFmtId="184" formatCode="&quot;Fr.&quot;\ #,##0.00;[Red]&quot;Fr.&quot;\ \-#,##0.00"/>
    <numFmt numFmtId="185" formatCode="_ &quot;Fr.&quot;\ * #,##0_ ;_ &quot;Fr.&quot;\ * \-#,##0_ ;_ &quot;Fr.&quot;\ * &quot;-&quot;_ ;_ @_ "/>
    <numFmt numFmtId="186" formatCode="_ &quot;Fr.&quot;\ * #,##0.00_ ;_ &quot;Fr.&quot;\ * \-#,##0.00_ ;_ &quot;Fr.&quot;\ * &quot;-&quot;??_ ;_ @_ 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SFr.&quot;\ #,##0;&quot;SFr.&quot;\ \-#,##0"/>
    <numFmt numFmtId="194" formatCode="&quot;SFr.&quot;\ #,##0;[Red]&quot;SFr.&quot;\ \-#,##0"/>
    <numFmt numFmtId="195" formatCode="&quot;SFr.&quot;\ #,##0.00;&quot;SFr.&quot;\ \-#,##0.00"/>
    <numFmt numFmtId="196" formatCode="&quot;SFr.&quot;\ #,##0.00;[Red]&quot;SFr.&quot;\ \-#,##0.00"/>
    <numFmt numFmtId="197" formatCode="_ &quot;SFr.&quot;\ * #,##0_ ;_ &quot;SFr.&quot;\ * \-#,##0_ ;_ &quot;SFr.&quot;\ * &quot;-&quot;_ ;_ @_ "/>
    <numFmt numFmtId="198" formatCode="_ &quot;SFr.&quot;\ * #,##0.00_ ;_ &quot;SFr.&quot;\ * \-#,##0.00_ ;_ &quot;SFr.&quot;\ * &quot;-&quot;??_ ;_ @_ 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d/\ mmm\ yy"/>
    <numFmt numFmtId="203" formatCode="d/m/yyyy"/>
    <numFmt numFmtId="204" formatCode="d/\ mmm"/>
    <numFmt numFmtId="205" formatCode="mmm\ yy"/>
    <numFmt numFmtId="206" formatCode="d/m/yyyy\ hh:mm"/>
    <numFmt numFmtId="207" formatCode="&quot;Fr.&quot;\ #,##0;\-&quot;Fr.&quot;\ #,##0"/>
    <numFmt numFmtId="208" formatCode="&quot;Fr.&quot;\ #,##0;[Red]\-&quot;Fr.&quot;\ #,##0"/>
    <numFmt numFmtId="209" formatCode="&quot;Fr.&quot;\ #,##0.00;\-&quot;Fr.&quot;\ #,##0.00"/>
    <numFmt numFmtId="210" formatCode="&quot;Fr.&quot;\ #,##0.00;[Red]\-&quot;Fr.&quot;\ #,##0.00"/>
    <numFmt numFmtId="211" formatCode="&quot;Fr.&quot;\ * #,##0.00;[Red]&quot;Fr.&quot;\-* #,##0.00"/>
    <numFmt numFmtId="212" formatCode="&quot;Fr.&quot;\+* #,##0.00;[Red]&quot;Fr.&quot;\-* #,##0.00"/>
    <numFmt numFmtId="213" formatCode="&quot;Fr.&quot;* #,##0.00;[Red]&quot;Fr.&quot;\-* #,##0.00"/>
    <numFmt numFmtId="214" formatCode="&quot;Fr.&quot;\ * #,##0;[Red]&quot;Fr.&quot;\-* #,##0"/>
    <numFmt numFmtId="215" formatCode="&quot;Fr.&quot;\+* #,##0;[Red]&quot;Fr.&quot;\-* #,##0"/>
    <numFmt numFmtId="216" formatCode="\ * #,##0.00;[Red]\-* #,##0.00"/>
    <numFmt numFmtId="217" formatCode="\+* #,##0.00;[Red]\-* #,##0.00"/>
    <numFmt numFmtId="218" formatCode="\+* #,##0;[Red]\-* #,##0"/>
    <numFmt numFmtId="219" formatCode="\ * #,##0;[Red]\-* #,##0"/>
    <numFmt numFmtId="220" formatCode="d/mm/yyyy"/>
    <numFmt numFmtId="221" formatCode="yyyy"/>
    <numFmt numFmtId="222" formatCode="d/\ mmmm\ yyyy"/>
    <numFmt numFmtId="223" formatCode="0&quot;.&quot;"/>
    <numFmt numFmtId="224" formatCode="d/mm/yyyy"/>
    <numFmt numFmtId="225" formatCode="d/\ mmmm\ yyyy"/>
    <numFmt numFmtId="226" formatCode="\ * #,##0;[Red]&quot;(&quot;#,##0&quot;)&quot;"/>
    <numFmt numFmtId="227" formatCode="\ * #,##0.00;[Red]&quot;(&quot;#,##0.00&quot;)&quot;"/>
    <numFmt numFmtId="228" formatCode="\ * #,##0\ ;[Red]\ &quot;(&quot;#,##0&quot;)&quot;"/>
    <numFmt numFmtId="229" formatCode="\ * #,##0.00\ ;[Red]\ &quot;(&quot;#,##0.00&quot;)&quot;"/>
    <numFmt numFmtId="230" formatCode="\ * #,##0\ ;[Red]\ \ &quot;(&quot;#,##0&quot;)&quot;"/>
    <numFmt numFmtId="231" formatCode="#\ ##0.00"/>
    <numFmt numFmtId="232" formatCode="d/\ mmmm"/>
    <numFmt numFmtId="233" formatCode="\ * #,##0.00;[Red]&quot; (&quot;#,##0.00&quot;)&quot;"/>
    <numFmt numFmtId="234" formatCode="\ * #,##0.00\ ;[Red]\ &quot; (&quot;#,##0.00&quot;)&quot;"/>
    <numFmt numFmtId="235" formatCode="\ * #,##0\ ;[Red]\ \-* #,##0"/>
    <numFmt numFmtId="236" formatCode="0."/>
    <numFmt numFmtId="237" formatCode="\ #\ ###\ ##0\ ;\ \(#\ ###\ ##0\)"/>
    <numFmt numFmtId="238" formatCode="0\)"/>
    <numFmt numFmtId="239" formatCode="0.0%"/>
    <numFmt numFmtId="240" formatCode="mmmm\ d\,\ yyyy"/>
    <numFmt numFmtId="241" formatCode="\ * #\ ###\ ##0\ ;\ \(#\ ###\ ##0\)"/>
    <numFmt numFmtId="242" formatCode="\ * #\ ###\ ##0\ \ \ \ \ ;\ \(#\ ###\ ##0\)\ \ \ \ "/>
    <numFmt numFmtId="243" formatCode="###\ ###\ ##0\ ;[Red]\(###\ ###\ ##0\);##\ ##0\ "/>
    <numFmt numFmtId="244" formatCode="##\ \-\ #"/>
    <numFmt numFmtId="245" formatCode="&quot;SFr.&quot;\ #,##0.00"/>
    <numFmt numFmtId="246" formatCode="000"/>
    <numFmt numFmtId="247" formatCode="????"/>
    <numFmt numFmtId="248" formatCode="00000"/>
    <numFmt numFmtId="249" formatCode="#,##0.0"/>
    <numFmt numFmtId="250" formatCode="#,##0.000000"/>
    <numFmt numFmtId="251" formatCode="#,##0.00000000"/>
    <numFmt numFmtId="252" formatCode="#,##0.0000"/>
    <numFmt numFmtId="253" formatCode="0.000"/>
    <numFmt numFmtId="254" formatCode="0.0000"/>
    <numFmt numFmtId="255" formatCode="0.00000"/>
    <numFmt numFmtId="256" formatCode="0.000000"/>
    <numFmt numFmtId="257" formatCode="#\,##0"/>
    <numFmt numFmtId="258" formatCode="0.00_ ;\-0.00\ "/>
    <numFmt numFmtId="259" formatCode="0.0_ ;\-0.0\ "/>
    <numFmt numFmtId="260" formatCode="0_ ;\-0\ "/>
    <numFmt numFmtId="261" formatCode="_##\ ###\ ###_ ;\(##\ ###\ ###\ \)\ "/>
    <numFmt numFmtId="262" formatCode="_##\ ###\ ###_ ;\(#\ ###\)\ "/>
    <numFmt numFmtId="263" formatCode="_##\ ###\ ###_ ;\(##\ ###\ ###\)\ "/>
    <numFmt numFmtId="264" formatCode="##\ ###\ ###\ ;\(##\ ###\ ###\)\ "/>
    <numFmt numFmtId="265" formatCode="#,##0;\(#,##0\)"/>
    <numFmt numFmtId="266" formatCode="0.0%\ ;\(0.0%\)\ "/>
    <numFmt numFmtId="267" formatCode="0%\ ;\(0%\)\ "/>
    <numFmt numFmtId="268" formatCode="0\ %\ ;\(0\ %\)\ "/>
    <numFmt numFmtId="269" formatCode="General_)"/>
    <numFmt numFmtId="270" formatCode="_-* #,##0.00_-;_-* #,##0.00\-;_-* &quot;-&quot;??_-;_-@_-"/>
    <numFmt numFmtId="271" formatCode="[&gt;9999999]General;#,##0_)"/>
    <numFmt numFmtId="272" formatCode="[&lt;-999999]\-General;[Red]\(#,##0\)"/>
    <numFmt numFmtId="273" formatCode="[&lt;-999999]\-General;[Red][&lt;0]\(#,##0\);#,##0_)"/>
    <numFmt numFmtId="274" formatCode="[&gt;999999]General;[Red][&lt;0]\(#,##0\);#,##0_)"/>
    <numFmt numFmtId="275" formatCode="#,##0,;[Red]\(##,##0,\)"/>
    <numFmt numFmtId="276" formatCode="0.0%;[Red]\(0.0%\)"/>
    <numFmt numFmtId="277" formatCode="0.00%;[Red]\(0.00%\)"/>
    <numFmt numFmtId="278" formatCode="0.0000000"/>
    <numFmt numFmtId="279" formatCode="0.00000000"/>
    <numFmt numFmtId="280" formatCode="0.000000000"/>
    <numFmt numFmtId="281" formatCode="#,#00%"/>
    <numFmt numFmtId="282" formatCode="0.000%"/>
    <numFmt numFmtId="283" formatCode="#,##0.0_);[Red]\(#,##0.0\)"/>
    <numFmt numFmtId="284" formatCode="&quot;$&quot;#,##0.00;[Red]&quot;$&quot;#,##0.00"/>
    <numFmt numFmtId="285" formatCode="#,##0.00;[Red]#,##0.00"/>
    <numFmt numFmtId="286" formatCode="0.00;[Red]0.00"/>
    <numFmt numFmtId="287" formatCode="&quot;US$&quot;#,##0_);\(&quot;US$&quot;#,##0\)"/>
    <numFmt numFmtId="288" formatCode="&quot;US$&quot;#,##0_);[Red]\(&quot;US$&quot;#,##0\)"/>
    <numFmt numFmtId="289" formatCode="&quot;US$&quot;#,##0.00_);\(&quot;US$&quot;#,##0.00\)"/>
    <numFmt numFmtId="290" formatCode="&quot;US$&quot;#,##0.00_);[Red]\(&quot;US$&quot;#,##0.00\)"/>
    <numFmt numFmtId="291" formatCode="_(&quot;US$&quot;* #,##0_);_(&quot;US$&quot;* \(#,##0\);_(&quot;US$&quot;* &quot;-&quot;_);_(@_)"/>
    <numFmt numFmtId="292" formatCode="_(&quot;US$&quot;* #,##0.00_);_(&quot;US$&quot;* \(#,##0.00\);_(&quot;US$&quot;* &quot;-&quot;??_);_(@_)"/>
    <numFmt numFmtId="293" formatCode="\(d\-mmm\-yy"/>
    <numFmt numFmtId="294" formatCode="#,##0.000_);\(#,##0.000\)"/>
    <numFmt numFmtId="295" formatCode="#,##0.0_);\(#,##0.0\)"/>
    <numFmt numFmtId="296" formatCode="_(* #,##0.000_);_(* \(#,##0.000\);_(* &quot;-&quot;??_);_(@_)"/>
    <numFmt numFmtId="297" formatCode="_(* #,##0.0000_);_(* \(#,##0.0000\);_(* &quot;-&quot;??_);_(@_)"/>
    <numFmt numFmtId="298" formatCode="#,##0.0;[Red]\-#,##0.0"/>
    <numFmt numFmtId="299" formatCode="#,##0.000;[Red]\-#,##0.000"/>
    <numFmt numFmtId="300" formatCode="#,##0.000_);[Red]\(#,##0.000\)"/>
    <numFmt numFmtId="301" formatCode="#,##0.0000;[Red]\-#,##0.0000"/>
    <numFmt numFmtId="302" formatCode="###0_);[Red]\(###0\)"/>
    <numFmt numFmtId="303" formatCode="###0.0_);[Red]\(###0.0\)"/>
    <numFmt numFmtId="304" formatCode="###0.00_);[Red]\(###0.00\)"/>
    <numFmt numFmtId="305" formatCode="###0.000_);[Red]\(###0.000\)"/>
    <numFmt numFmtId="306" formatCode="###0.0000_);[Red]\(###0.0000\)"/>
    <numFmt numFmtId="307" formatCode="###0;[Red]\-###0"/>
    <numFmt numFmtId="308" formatCode="#,##0.00000;[Red]\-#,##0.00000"/>
    <numFmt numFmtId="309" formatCode="#,##0.000000;[Red]\-#,##0.000000"/>
    <numFmt numFmtId="310" formatCode="#,##0.0000000;[Red]\-#,##0.0000000"/>
    <numFmt numFmtId="311" formatCode="#,##0.00000000;[Red]\-#,##0.00000000"/>
    <numFmt numFmtId="312" formatCode="#,##0.000000000;[Red]\-#,##0.000000000"/>
    <numFmt numFmtId="313" formatCode="#,##0.0000000000;[Red]\-#,##0.0000000000"/>
    <numFmt numFmtId="314" formatCode="#,##0.00000000000;[Red]\-#,##0.00000000000"/>
    <numFmt numFmtId="315" formatCode="###0.0;[Red]\-###0.0"/>
    <numFmt numFmtId="316" formatCode="###0.00;[Red]\-###0.00"/>
    <numFmt numFmtId="317" formatCode="#,##0.0000_);[Red]\(#,##0.0000\)"/>
    <numFmt numFmtId="318" formatCode="#,##0.000"/>
    <numFmt numFmtId="319" formatCode="0.0000%"/>
    <numFmt numFmtId="320" formatCode="0.00000%"/>
    <numFmt numFmtId="321" formatCode="0.000000%"/>
    <numFmt numFmtId="322" formatCode="#,##0.00000"/>
    <numFmt numFmtId="323" formatCode="###0.000;[Red]\-###0.000"/>
    <numFmt numFmtId="324" formatCode="###0.0000;[Red]\-###0.0000"/>
    <numFmt numFmtId="325" formatCode="#,##0.00000_);[Red]\(#,##0.00000\)"/>
    <numFmt numFmtId="326" formatCode="#,##0.0000000"/>
    <numFmt numFmtId="327" formatCode="0.0000000000"/>
    <numFmt numFmtId="328" formatCode="0_)"/>
    <numFmt numFmtId="329" formatCode="0.00_)"/>
    <numFmt numFmtId="330" formatCode="#,##0.000000_);[Red]\(#,##0.000000\)"/>
    <numFmt numFmtId="331" formatCode="#,##0.0000_);\(#,##0.0000\)"/>
    <numFmt numFmtId="332" formatCode="###0.00000_);[Red]\(###0.00000\)"/>
    <numFmt numFmtId="333" formatCode="###0.000000_);[Red]\(###0.000000\)"/>
    <numFmt numFmtId="334" formatCode="###0.0000000_);[Red]\(###0.0000000\)"/>
    <numFmt numFmtId="335" formatCode="###0.00000000_);[Red]\(###0.00000000\)"/>
    <numFmt numFmtId="336" formatCode="0.0_)"/>
    <numFmt numFmtId="337" formatCode="_(&quot;$&quot;* #,##0.0_);_(&quot;$&quot;* \(#,##0.0\);_(&quot;$&quot;* &quot;-&quot;??_);_(@_)"/>
    <numFmt numFmtId="338" formatCode="_(&quot;$&quot;* #,##0_);_(&quot;$&quot;* \(#,##0\);_(&quot;$&quot;* &quot;-&quot;??_);_(@_)"/>
    <numFmt numFmtId="339" formatCode="0%;\(0%\)"/>
    <numFmt numFmtId="340" formatCode="#,###.0_);\(#,##0.0\)"/>
    <numFmt numFmtId="341" formatCode="##,##0.0_);\(#,##0.0\)"/>
    <numFmt numFmtId="342" formatCode="#,##0\)"/>
    <numFmt numFmtId="343" formatCode="0.0%;\(0.0%\)"/>
    <numFmt numFmtId="344" formatCode="#,##0.0000_)"/>
    <numFmt numFmtId="345" formatCode="0\);"/>
    <numFmt numFmtId="346" formatCode="##,##0.000_);\(#,##0.000\)"/>
    <numFmt numFmtId="347" formatCode="#,##0;[Red]\(#,##0\)"/>
    <numFmt numFmtId="348" formatCode="#,##0.00;[Red]\(#,##0.00\)"/>
    <numFmt numFmtId="349" formatCode="##,##0.00_);\(#,##0.00\)"/>
    <numFmt numFmtId="350" formatCode=";;;"/>
    <numFmt numFmtId="351" formatCode="#,##0.0_);\(#,##0.00\)"/>
    <numFmt numFmtId="352" formatCode="#,##0.00000_);\(#,##0.00000\)"/>
    <numFmt numFmtId="353" formatCode="#,##0.000000_);\(#,##0.000000\)"/>
    <numFmt numFmtId="354" formatCode="#,###.00_);\(#,##0.00\)"/>
    <numFmt numFmtId="355" formatCode="#,###.000_);\(#,##0.000\)"/>
    <numFmt numFmtId="356" formatCode="_(* #,##0.00000_);_(* \(#,##0.00000\);_(* &quot;-&quot;??_);_(@_)"/>
    <numFmt numFmtId="357" formatCode="_(* #,##0.000000_);_(* \(#,##0.000000\);_(* &quot;-&quot;??_);_(@_)"/>
    <numFmt numFmtId="358" formatCode="_(* #,##0.0000000_);_(* \(#,##0.0000000\);_(* &quot;-&quot;??_);_(@_)"/>
    <numFmt numFmtId="359" formatCode="_(* #,##0.00000000_);_(* \(#,##0.00000000\);_(* &quot;-&quot;??_);_(@_)"/>
    <numFmt numFmtId="360" formatCode="_(* #,##0.000000000_);_(* \(#,##0.000000000\);_(* &quot;-&quot;??_);_(@_)"/>
  </numFmts>
  <fonts count="36">
    <font>
      <sz val="10"/>
      <name val="Arial"/>
      <family val="0"/>
    </font>
    <font>
      <sz val="11"/>
      <name val="Times New Roman"/>
      <family val="0"/>
    </font>
    <font>
      <b/>
      <sz val="12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0"/>
      <name val="Geneva"/>
      <family val="0"/>
    </font>
    <font>
      <sz val="12"/>
      <name val="Helv"/>
      <family val="0"/>
    </font>
    <font>
      <sz val="10"/>
      <name val="Courier"/>
      <family val="0"/>
    </font>
    <font>
      <sz val="11"/>
      <name val="Book Antiqua"/>
      <family val="0"/>
    </font>
    <font>
      <sz val="12"/>
      <name val="Courier"/>
      <family val="0"/>
    </font>
    <font>
      <sz val="8"/>
      <name val="Book Antiqua"/>
      <family val="1"/>
    </font>
    <font>
      <sz val="12"/>
      <color indexed="18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0"/>
      <color indexed="17"/>
      <name val="Times New Roman"/>
      <family val="0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14"/>
      <color indexed="17"/>
      <name val="Times New Roman"/>
      <family val="0"/>
    </font>
    <font>
      <b/>
      <u val="single"/>
      <sz val="14"/>
      <color indexed="17"/>
      <name val="Arial"/>
      <family val="2"/>
    </font>
    <font>
      <b/>
      <sz val="14"/>
      <color indexed="17"/>
      <name val="Times New Roman"/>
      <family val="0"/>
    </font>
    <font>
      <sz val="14"/>
      <color indexed="10"/>
      <name val="Times New Roman"/>
      <family val="0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41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16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ill="0" applyBorder="0" applyAlignment="0" applyProtection="0"/>
    <xf numFmtId="40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340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0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340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285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191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342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342" fontId="5" fillId="0" borderId="0" applyFont="0" applyFill="0" applyBorder="0" applyAlignment="0" applyProtection="0"/>
    <xf numFmtId="353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286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192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44" fontId="1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329" fontId="13" fillId="0" borderId="0">
      <alignment/>
      <protection/>
    </xf>
    <xf numFmtId="0" fontId="1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2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2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329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269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269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69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10" fillId="0" borderId="0">
      <alignment/>
      <protection/>
    </xf>
    <xf numFmtId="0" fontId="10" fillId="0" borderId="0">
      <alignment/>
      <protection/>
    </xf>
    <xf numFmtId="269" fontId="19" fillId="0" borderId="0">
      <alignment/>
      <protection/>
    </xf>
    <xf numFmtId="3" fontId="10" fillId="0" borderId="0">
      <alignment/>
      <protection/>
    </xf>
    <xf numFmtId="0" fontId="10" fillId="0" borderId="0">
      <alignment/>
      <protection/>
    </xf>
    <xf numFmtId="269" fontId="16" fillId="0" borderId="0">
      <alignment/>
      <protection/>
    </xf>
    <xf numFmtId="3" fontId="10" fillId="0" borderId="0">
      <alignment/>
      <protection/>
    </xf>
    <xf numFmtId="269" fontId="16" fillId="0" borderId="0">
      <alignment/>
      <protection/>
    </xf>
    <xf numFmtId="3" fontId="10" fillId="0" borderId="0">
      <alignment/>
      <protection/>
    </xf>
    <xf numFmtId="0" fontId="5" fillId="0" borderId="0">
      <alignment/>
      <protection/>
    </xf>
    <xf numFmtId="269" fontId="16" fillId="0" borderId="0">
      <alignment/>
      <protection/>
    </xf>
    <xf numFmtId="0" fontId="5" fillId="0" borderId="0">
      <alignment/>
      <protection/>
    </xf>
    <xf numFmtId="269" fontId="16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4" fontId="1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405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/>
    </xf>
    <xf numFmtId="0" fontId="2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 quotePrefix="1">
      <alignment/>
    </xf>
    <xf numFmtId="172" fontId="8" fillId="0" borderId="3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Fill="1" applyAlignment="1" quotePrefix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338" applyFont="1">
      <alignment/>
      <protection/>
    </xf>
    <xf numFmtId="0" fontId="21" fillId="0" borderId="0" xfId="338" applyFont="1" applyAlignment="1">
      <alignment/>
      <protection/>
    </xf>
    <xf numFmtId="0" fontId="3" fillId="0" borderId="0" xfId="338" applyFont="1" applyAlignment="1">
      <alignment/>
      <protection/>
    </xf>
    <xf numFmtId="0" fontId="22" fillId="0" borderId="0" xfId="338" applyFont="1" applyAlignment="1">
      <alignment/>
      <protection/>
    </xf>
    <xf numFmtId="0" fontId="5" fillId="0" borderId="0" xfId="338" applyFont="1" applyAlignment="1">
      <alignment/>
      <protection/>
    </xf>
    <xf numFmtId="0" fontId="5" fillId="0" borderId="0" xfId="338" applyFont="1">
      <alignment/>
      <protection/>
    </xf>
    <xf numFmtId="0" fontId="23" fillId="0" borderId="0" xfId="338" applyFont="1" applyAlignment="1">
      <alignment/>
      <protection/>
    </xf>
    <xf numFmtId="0" fontId="5" fillId="0" borderId="0" xfId="338" applyFont="1" applyAlignment="1">
      <alignment horizontal="left"/>
      <protection/>
    </xf>
    <xf numFmtId="0" fontId="24" fillId="0" borderId="0" xfId="338" applyFont="1" applyAlignment="1">
      <alignment/>
      <protection/>
    </xf>
    <xf numFmtId="0" fontId="25" fillId="0" borderId="0" xfId="338" applyFont="1" applyAlignment="1">
      <alignment/>
      <protection/>
    </xf>
    <xf numFmtId="0" fontId="26" fillId="0" borderId="0" xfId="338" applyFont="1" applyAlignment="1">
      <alignment/>
      <protection/>
    </xf>
    <xf numFmtId="0" fontId="22" fillId="2" borderId="0" xfId="338" applyFont="1" applyFill="1" applyAlignment="1">
      <alignment/>
      <protection/>
    </xf>
    <xf numFmtId="1" fontId="27" fillId="2" borderId="0" xfId="338" applyNumberFormat="1" applyFont="1" applyFill="1" applyAlignment="1">
      <alignment horizontal="left"/>
      <protection/>
    </xf>
    <xf numFmtId="1" fontId="22" fillId="2" borderId="0" xfId="338" applyNumberFormat="1" applyFont="1" applyFill="1" applyAlignment="1">
      <alignment horizontal="left"/>
      <protection/>
    </xf>
    <xf numFmtId="0" fontId="28" fillId="2" borderId="0" xfId="338" applyFont="1" applyFill="1" applyAlignment="1">
      <alignment/>
      <protection/>
    </xf>
    <xf numFmtId="0" fontId="29" fillId="2" borderId="0" xfId="338" applyFont="1" applyFill="1" applyAlignment="1">
      <alignment/>
      <protection/>
    </xf>
    <xf numFmtId="240" fontId="27" fillId="2" borderId="0" xfId="338" applyNumberFormat="1" applyFont="1" applyFill="1" applyAlignment="1">
      <alignment horizontal="left"/>
      <protection/>
    </xf>
    <xf numFmtId="222" fontId="30" fillId="2" borderId="0" xfId="338" applyNumberFormat="1" applyFont="1" applyFill="1" applyAlignment="1">
      <alignment horizontal="centerContinuous"/>
      <protection/>
    </xf>
    <xf numFmtId="0" fontId="22" fillId="2" borderId="0" xfId="338" applyFont="1" applyFill="1">
      <alignment/>
      <protection/>
    </xf>
    <xf numFmtId="0" fontId="27" fillId="2" borderId="0" xfId="338" applyFont="1" applyFill="1">
      <alignment/>
      <protection/>
    </xf>
    <xf numFmtId="0" fontId="0" fillId="0" borderId="0" xfId="338" applyFont="1" applyAlignment="1">
      <alignment/>
      <protection/>
    </xf>
    <xf numFmtId="0" fontId="5" fillId="0" borderId="0" xfId="338" applyFont="1" applyAlignment="1">
      <alignment horizontal="center"/>
      <protection/>
    </xf>
    <xf numFmtId="0" fontId="31" fillId="0" borderId="0" xfId="338" applyFont="1">
      <alignment/>
      <protection/>
    </xf>
    <xf numFmtId="0" fontId="23" fillId="0" borderId="0" xfId="338" applyFont="1">
      <alignment/>
      <protection/>
    </xf>
    <xf numFmtId="0" fontId="22" fillId="0" borderId="0" xfId="338" applyFont="1">
      <alignment/>
      <protection/>
    </xf>
    <xf numFmtId="0" fontId="31" fillId="0" borderId="0" xfId="338" applyFont="1" applyAlignment="1">
      <alignment/>
      <protection/>
    </xf>
    <xf numFmtId="0" fontId="8" fillId="0" borderId="0" xfId="405" applyFont="1">
      <alignment/>
      <protection/>
    </xf>
    <xf numFmtId="0" fontId="4" fillId="0" borderId="0" xfId="405" applyFont="1">
      <alignment/>
      <protection/>
    </xf>
    <xf numFmtId="0" fontId="0" fillId="0" borderId="0" xfId="405" applyFont="1">
      <alignment/>
      <protection/>
    </xf>
    <xf numFmtId="0" fontId="4" fillId="0" borderId="0" xfId="405" applyFont="1" applyAlignment="1">
      <alignment horizontal="center"/>
      <protection/>
    </xf>
    <xf numFmtId="0" fontId="4" fillId="0" borderId="0" xfId="405" applyFont="1" applyAlignment="1">
      <alignment horizontal="right"/>
      <protection/>
    </xf>
    <xf numFmtId="200" fontId="0" fillId="0" borderId="0" xfId="15" applyNumberFormat="1" applyFont="1" applyAlignment="1">
      <alignment/>
    </xf>
    <xf numFmtId="172" fontId="0" fillId="0" borderId="0" xfId="405" applyNumberFormat="1" applyFont="1">
      <alignment/>
      <protection/>
    </xf>
    <xf numFmtId="172" fontId="0" fillId="0" borderId="0" xfId="405" applyNumberFormat="1" applyFont="1" applyAlignment="1">
      <alignment horizontal="right"/>
      <protection/>
    </xf>
    <xf numFmtId="172" fontId="0" fillId="0" borderId="0" xfId="405" applyNumberFormat="1" applyFont="1" applyBorder="1">
      <alignment/>
      <protection/>
    </xf>
    <xf numFmtId="200" fontId="0" fillId="0" borderId="2" xfId="15" applyNumberFormat="1" applyFont="1" applyBorder="1" applyAlignment="1">
      <alignment/>
    </xf>
    <xf numFmtId="172" fontId="0" fillId="0" borderId="2" xfId="405" applyNumberFormat="1" applyFont="1" applyBorder="1">
      <alignment/>
      <protection/>
    </xf>
    <xf numFmtId="200" fontId="0" fillId="0" borderId="0" xfId="405" applyNumberFormat="1" applyFont="1">
      <alignment/>
      <protection/>
    </xf>
    <xf numFmtId="3" fontId="0" fillId="0" borderId="2" xfId="15" applyNumberFormat="1" applyFont="1" applyBorder="1" applyAlignment="1">
      <alignment/>
    </xf>
    <xf numFmtId="172" fontId="0" fillId="0" borderId="5" xfId="405" applyNumberFormat="1" applyFont="1" applyBorder="1">
      <alignment/>
      <protection/>
    </xf>
    <xf numFmtId="172" fontId="0" fillId="0" borderId="4" xfId="405" applyNumberFormat="1" applyFont="1" applyBorder="1">
      <alignment/>
      <protection/>
    </xf>
    <xf numFmtId="0" fontId="4" fillId="0" borderId="0" xfId="407" applyFont="1">
      <alignment/>
      <protection/>
    </xf>
    <xf numFmtId="0" fontId="9" fillId="0" borderId="0" xfId="407" applyFont="1">
      <alignment/>
      <protection/>
    </xf>
    <xf numFmtId="0" fontId="32" fillId="0" borderId="0" xfId="407" applyFont="1">
      <alignment/>
      <protection/>
    </xf>
    <xf numFmtId="0" fontId="33" fillId="0" borderId="2" xfId="407" applyFont="1" applyBorder="1" applyAlignment="1">
      <alignment horizontal="centerContinuous" wrapText="1"/>
      <protection/>
    </xf>
    <xf numFmtId="172" fontId="9" fillId="0" borderId="0" xfId="407" applyNumberFormat="1" applyFont="1">
      <alignment/>
      <protection/>
    </xf>
    <xf numFmtId="173" fontId="9" fillId="0" borderId="0" xfId="407" applyNumberFormat="1" applyFont="1">
      <alignment/>
      <protection/>
    </xf>
    <xf numFmtId="172" fontId="34" fillId="0" borderId="0" xfId="407" applyNumberFormat="1" applyFont="1">
      <alignment/>
      <protection/>
    </xf>
    <xf numFmtId="172" fontId="9" fillId="0" borderId="4" xfId="407" applyNumberFormat="1" applyFont="1" applyBorder="1">
      <alignment/>
      <protection/>
    </xf>
    <xf numFmtId="172" fontId="9" fillId="0" borderId="0" xfId="407" applyNumberFormat="1" applyFont="1" applyBorder="1">
      <alignment/>
      <protection/>
    </xf>
    <xf numFmtId="0" fontId="9" fillId="0" borderId="0" xfId="407" applyFont="1" applyFill="1">
      <alignment/>
      <protection/>
    </xf>
    <xf numFmtId="172" fontId="9" fillId="0" borderId="0" xfId="407" applyNumberFormat="1" applyFont="1" applyFill="1">
      <alignment/>
      <protection/>
    </xf>
    <xf numFmtId="173" fontId="9" fillId="0" borderId="0" xfId="407" applyNumberFormat="1" applyFont="1" applyFill="1">
      <alignment/>
      <protection/>
    </xf>
    <xf numFmtId="172" fontId="9" fillId="0" borderId="5" xfId="407" applyNumberFormat="1" applyFont="1" applyBorder="1">
      <alignment/>
      <protection/>
    </xf>
    <xf numFmtId="0" fontId="8" fillId="0" borderId="6" xfId="0" applyFont="1" applyBorder="1" applyAlignment="1">
      <alignment horizontal="centerContinuous" wrapText="1"/>
    </xf>
    <xf numFmtId="0" fontId="6" fillId="0" borderId="0" xfId="407" applyFont="1">
      <alignment/>
      <protection/>
    </xf>
    <xf numFmtId="0" fontId="9" fillId="0" borderId="0" xfId="407" applyFont="1" applyAlignment="1">
      <alignment horizontal="center"/>
      <protection/>
    </xf>
    <xf numFmtId="0" fontId="32" fillId="0" borderId="0" xfId="407" applyFont="1" applyAlignment="1">
      <alignment horizontal="center"/>
      <protection/>
    </xf>
    <xf numFmtId="0" fontId="0" fillId="0" borderId="0" xfId="407" applyFont="1" applyAlignment="1">
      <alignment horizontal="center"/>
      <protection/>
    </xf>
    <xf numFmtId="0" fontId="9" fillId="0" borderId="0" xfId="407" applyFont="1" applyFill="1" applyAlignment="1">
      <alignment horizontal="center"/>
      <protection/>
    </xf>
    <xf numFmtId="0" fontId="35" fillId="0" borderId="0" xfId="407" applyFont="1" applyBorder="1" applyAlignment="1">
      <alignment horizontal="centerContinuous" wrapText="1"/>
      <protection/>
    </xf>
  </cellXfs>
  <cellStyles count="425">
    <cellStyle name="Normal" xfId="0"/>
    <cellStyle name="Comma" xfId="15"/>
    <cellStyle name="Comma [0]" xfId="16"/>
    <cellStyle name="Comma [0]_ARam98_FINAL_031" xfId="17"/>
    <cellStyle name="Comma [0]_final-Repsta97.fr2" xfId="18"/>
    <cellStyle name="Comma [0]_Inputs" xfId="19"/>
    <cellStyle name="Comma [0]_laroux" xfId="20"/>
    <cellStyle name="Comma [0]_laroux_1" xfId="21"/>
    <cellStyle name="Comma [0]_laroux_2" xfId="22"/>
    <cellStyle name="Comma [0]_laroux_2_pldt" xfId="23"/>
    <cellStyle name="Comma [0]_laroux_2_pldt_1" xfId="24"/>
    <cellStyle name="Comma [0]_laroux_2_PLDT_1_SGV" xfId="25"/>
    <cellStyle name="Comma [0]_laroux_2_pldt_pldt" xfId="26"/>
    <cellStyle name="Comma [0]_laroux_2_pldt_PLDT_SGV" xfId="27"/>
    <cellStyle name="Comma [0]_laroux_2_pldt_SGV" xfId="28"/>
    <cellStyle name="Comma [0]_laroux_2_SGV" xfId="29"/>
    <cellStyle name="Comma [0]_laroux_MATERAL2" xfId="30"/>
    <cellStyle name="Comma [0]_laroux_MATERAL2_pldt" xfId="31"/>
    <cellStyle name="Comma [0]_laroux_MATERAL2_pldt_1" xfId="32"/>
    <cellStyle name="Comma [0]_laroux_MATERAL2_PLDT_1_SGV" xfId="33"/>
    <cellStyle name="Comma [0]_laroux_MATERAL2_pldt_pldt" xfId="34"/>
    <cellStyle name="Comma [0]_laroux_MATERAL2_pldt_PLDT_SGV" xfId="35"/>
    <cellStyle name="Comma [0]_laroux_MATERAL2_pldt_SGV" xfId="36"/>
    <cellStyle name="Comma [0]_laroux_MATERAL2_SGV" xfId="37"/>
    <cellStyle name="Comma [0]_laroux_mud plant bolted" xfId="38"/>
    <cellStyle name="Comma [0]_MATERAL2" xfId="39"/>
    <cellStyle name="Comma [0]_mud plant bolted" xfId="40"/>
    <cellStyle name="Comma [0]_mud plant bolted_pldt" xfId="41"/>
    <cellStyle name="Comma [0]_mud plant bolted_pldt_1" xfId="42"/>
    <cellStyle name="Comma [0]_mud plant bolted_PLDT_1_SGV" xfId="43"/>
    <cellStyle name="Comma [0]_mud plant bolted_pldt_pldt" xfId="44"/>
    <cellStyle name="Comma [0]_mud plant bolted_pldt_PLDT_SGV" xfId="45"/>
    <cellStyle name="Comma [0]_mud plant bolted_pldt_SGV" xfId="46"/>
    <cellStyle name="Comma [0]_mud plant bolted_SGV" xfId="47"/>
    <cellStyle name="Comma [0]_pldt" xfId="48"/>
    <cellStyle name="Comma [0]_pldt_1" xfId="49"/>
    <cellStyle name="Comma [0]_pldt_1_SGV" xfId="50"/>
    <cellStyle name="Comma [0]_pldt_pldt" xfId="51"/>
    <cellStyle name="Comma [0]_pldt_SGV" xfId="52"/>
    <cellStyle name="Comma [0]_Ram98 Eng" xfId="53"/>
    <cellStyle name="Comma [0]_Ram98_V_02" xfId="54"/>
    <cellStyle name="Comma [0]_RamPLcomposition" xfId="55"/>
    <cellStyle name="Comma [0]_Ramsar 99 Note inc exp" xfId="56"/>
    <cellStyle name="Comma [0]_SGV" xfId="57"/>
    <cellStyle name="Comma [0]_Sheet4" xfId="58"/>
    <cellStyle name="Comma_1702H" xfId="59"/>
    <cellStyle name="Comma_A_RECON" xfId="60"/>
    <cellStyle name="Comma_A-1702AT" xfId="61"/>
    <cellStyle name="Comma_ARam98_FINAL_031" xfId="62"/>
    <cellStyle name="Comma_Capex" xfId="63"/>
    <cellStyle name="Comma_Capex per line" xfId="64"/>
    <cellStyle name="Comma_Capex per line_pldt" xfId="65"/>
    <cellStyle name="Comma_Capex per line_PLDT_SGV" xfId="66"/>
    <cellStyle name="Comma_Capex per line_SGV" xfId="67"/>
    <cellStyle name="Comma_Capex%rev" xfId="68"/>
    <cellStyle name="Comma_Capex%rev_pldt" xfId="69"/>
    <cellStyle name="Comma_Capex%rev_PLDT_SGV" xfId="70"/>
    <cellStyle name="Comma_Capex%rev_SGV" xfId="71"/>
    <cellStyle name="Comma_Capex_pldt" xfId="72"/>
    <cellStyle name="Comma_Capex_PLDT_SGV" xfId="73"/>
    <cellStyle name="Comma_Capex_SGV" xfId="74"/>
    <cellStyle name="Comma_C-Cap intensity" xfId="75"/>
    <cellStyle name="Comma_C-Capex%rev" xfId="76"/>
    <cellStyle name="Comma_Cht-Capex per line" xfId="77"/>
    <cellStyle name="Comma_Cht-Cum Real Opr Cf" xfId="78"/>
    <cellStyle name="Comma_Cht-Dep%Rev" xfId="79"/>
    <cellStyle name="Comma_Cht-Real Opr Cf" xfId="80"/>
    <cellStyle name="Comma_Cht-Rev dist" xfId="81"/>
    <cellStyle name="Comma_Cht-Rev p line" xfId="82"/>
    <cellStyle name="Comma_Cht-Rev per Staff" xfId="83"/>
    <cellStyle name="Comma_Cht-Staff cost%revenue" xfId="84"/>
    <cellStyle name="Comma_C-Line per Staff" xfId="85"/>
    <cellStyle name="Comma_C-lines distribution" xfId="86"/>
    <cellStyle name="Comma_C-Orig PLDT lines" xfId="87"/>
    <cellStyle name="Comma_C-Ret on Rev" xfId="88"/>
    <cellStyle name="Comma_C-ROACE" xfId="89"/>
    <cellStyle name="Comma_CROCF" xfId="90"/>
    <cellStyle name="Comma_CROCF_pldt" xfId="91"/>
    <cellStyle name="Comma_CROCF_PLDT_SGV" xfId="92"/>
    <cellStyle name="Comma_CROCF_SGV" xfId="93"/>
    <cellStyle name="Comma_Cum Real Opr Cf" xfId="94"/>
    <cellStyle name="Comma_Cum Real Opr Cf_pldt" xfId="95"/>
    <cellStyle name="Comma_Cum Real Opr Cf_PLDT_SGV" xfId="96"/>
    <cellStyle name="Comma_Cum Real Opr Cf_SGV" xfId="97"/>
    <cellStyle name="Comma_Demand Fcst." xfId="98"/>
    <cellStyle name="Comma_Demand Fcst._pldt" xfId="99"/>
    <cellStyle name="Comma_Demand Fcst._PLDT_SGV" xfId="100"/>
    <cellStyle name="Comma_Demand Fcst._SGV" xfId="101"/>
    <cellStyle name="Comma_Dep%Rev" xfId="102"/>
    <cellStyle name="Comma_Dep%Rev_pldt" xfId="103"/>
    <cellStyle name="Comma_Dep%Rev_PLDT_SGV" xfId="104"/>
    <cellStyle name="Comma_Dep%Rev_SGV" xfId="105"/>
    <cellStyle name="Comma_EPS" xfId="106"/>
    <cellStyle name="Comma_EPS_pldt" xfId="107"/>
    <cellStyle name="Comma_EPS_PLDT_SGV" xfId="108"/>
    <cellStyle name="Comma_EPS_SGV" xfId="109"/>
    <cellStyle name="Comma_final-Repsta97.fr2" xfId="110"/>
    <cellStyle name="Comma_Inputs" xfId="111"/>
    <cellStyle name="Comma_IRR" xfId="112"/>
    <cellStyle name="Comma_IRR_pldt" xfId="113"/>
    <cellStyle name="Comma_IRR_PLDT_SGV" xfId="114"/>
    <cellStyle name="Comma_IRR_SGV" xfId="115"/>
    <cellStyle name="Comma_laroux" xfId="116"/>
    <cellStyle name="Comma_laroux_1" xfId="117"/>
    <cellStyle name="Comma_laroux_1_pldt" xfId="118"/>
    <cellStyle name="Comma_laroux_2" xfId="119"/>
    <cellStyle name="Comma_laroux_2_pldt" xfId="120"/>
    <cellStyle name="Comma_laroux_2_pldt_pldt" xfId="121"/>
    <cellStyle name="Comma_laroux_2_pldt_PLDT_SGV" xfId="122"/>
    <cellStyle name="Comma_laroux_2_pldt_SGV" xfId="123"/>
    <cellStyle name="Comma_laroux_pldt" xfId="124"/>
    <cellStyle name="Comma_laroux_pldt_1" xfId="125"/>
    <cellStyle name="Comma_laroux_PLDT_1_SGV" xfId="126"/>
    <cellStyle name="Comma_laroux_SGV" xfId="127"/>
    <cellStyle name="Comma_Line Inst." xfId="128"/>
    <cellStyle name="Comma_Line Inst._pldt" xfId="129"/>
    <cellStyle name="Comma_Line Inst._PLDT_SGV" xfId="130"/>
    <cellStyle name="Comma_Line Inst._SGV" xfId="131"/>
    <cellStyle name="Comma_MATERAL2" xfId="132"/>
    <cellStyle name="Comma_Mkt Shr" xfId="133"/>
    <cellStyle name="Comma_Mkt Shr_pldt" xfId="134"/>
    <cellStyle name="Comma_Mkt Shr_PLDT_SGV" xfId="135"/>
    <cellStyle name="Comma_Mkt Shr_SGV" xfId="136"/>
    <cellStyle name="Comma_mud plant bolted" xfId="137"/>
    <cellStyle name="Comma_NCR-C&amp;W Val" xfId="138"/>
    <cellStyle name="Comma_NCR-C&amp;W Val_pldt" xfId="139"/>
    <cellStyle name="Comma_NCR-C&amp;W Val_PLDT_SGV" xfId="140"/>
    <cellStyle name="Comma_NCR-C&amp;W Val_SGV" xfId="141"/>
    <cellStyle name="Comma_NCR-Cap intensity" xfId="142"/>
    <cellStyle name="Comma_NCR-Cap intensity_pldt" xfId="143"/>
    <cellStyle name="Comma_NCR-Cap intensity_PLDT_SGV" xfId="144"/>
    <cellStyle name="Comma_NCR-Cap intensity_SGV" xfId="145"/>
    <cellStyle name="Comma_NCR-Line per Staff" xfId="146"/>
    <cellStyle name="Comma_NCR-Line per Staff_pldt" xfId="147"/>
    <cellStyle name="Comma_NCR-Line per Staff_PLDT_SGV" xfId="148"/>
    <cellStyle name="Comma_NCR-Line per Staff_SGV" xfId="149"/>
    <cellStyle name="Comma_NCR-Rev dist" xfId="150"/>
    <cellStyle name="Comma_NCR-Rev dist_pldt" xfId="151"/>
    <cellStyle name="Comma_NCR-Rev dist_PLDT_SGV" xfId="152"/>
    <cellStyle name="Comma_NCR-Rev dist_SGV" xfId="153"/>
    <cellStyle name="Comma_Op Cost Break" xfId="154"/>
    <cellStyle name="Comma_Op Cost Break_pldt" xfId="155"/>
    <cellStyle name="Comma_Op Cost Break_PLDT_SGV" xfId="156"/>
    <cellStyle name="Comma_Op Cost Break_SGV" xfId="157"/>
    <cellStyle name="Comma_pldt" xfId="158"/>
    <cellStyle name="Comma_pldt_1" xfId="159"/>
    <cellStyle name="Comma_pldt_1_pldt" xfId="160"/>
    <cellStyle name="Comma_pldt_1_PLDT_SGV" xfId="161"/>
    <cellStyle name="Comma_pldt_1_SGV" xfId="162"/>
    <cellStyle name="Comma_pldt_1_SGV_1" xfId="163"/>
    <cellStyle name="Comma_pldt_2" xfId="164"/>
    <cellStyle name="Comma_pldt_2_SGV" xfId="165"/>
    <cellStyle name="Comma_pldt_3" xfId="166"/>
    <cellStyle name="Comma_pldt_pldt" xfId="167"/>
    <cellStyle name="Comma_pldt_pldt_SGV" xfId="168"/>
    <cellStyle name="Comma_pldt_SGV" xfId="169"/>
    <cellStyle name="Comma_pldt_SGV_1" xfId="170"/>
    <cellStyle name="Comma_Ram98 Eng" xfId="171"/>
    <cellStyle name="Comma_Ram98_V_02" xfId="172"/>
    <cellStyle name="Comma_RamPLcomposition" xfId="173"/>
    <cellStyle name="Comma_Ramsar 99 Note inc exp" xfId="174"/>
    <cellStyle name="Comma_Real Opr Cf" xfId="175"/>
    <cellStyle name="Comma_Real Opr Cf_pldt" xfId="176"/>
    <cellStyle name="Comma_Real Opr Cf_PLDT_SGV" xfId="177"/>
    <cellStyle name="Comma_Real Opr Cf_SGV" xfId="178"/>
    <cellStyle name="Comma_Real Rev per Staff (1)" xfId="179"/>
    <cellStyle name="Comma_Real Rev per Staff (1)_pldt" xfId="180"/>
    <cellStyle name="Comma_Real Rev per Staff (1)_PLDT_SGV" xfId="181"/>
    <cellStyle name="Comma_Real Rev per Staff (1)_SGV" xfId="182"/>
    <cellStyle name="Comma_Real Rev per Staff (2)" xfId="183"/>
    <cellStyle name="Comma_Real Rev per Staff (2)_pldt" xfId="184"/>
    <cellStyle name="Comma_Real Rev per Staff (2)_PLDT_SGV" xfId="185"/>
    <cellStyle name="Comma_Real Rev per Staff (2)_SGV" xfId="186"/>
    <cellStyle name="Comma_Region 2-C&amp;W" xfId="187"/>
    <cellStyle name="Comma_Region 2-C&amp;W_pldt" xfId="188"/>
    <cellStyle name="Comma_Region 2-C&amp;W_PLDT_SGV" xfId="189"/>
    <cellStyle name="Comma_Region 2-C&amp;W_SGV" xfId="190"/>
    <cellStyle name="Comma_Return on Rev" xfId="191"/>
    <cellStyle name="Comma_Return on Rev_pldt" xfId="192"/>
    <cellStyle name="Comma_Return on Rev_PLDT_SGV" xfId="193"/>
    <cellStyle name="Comma_Return on Rev_SGV" xfId="194"/>
    <cellStyle name="Comma_Rev p line" xfId="195"/>
    <cellStyle name="Comma_Rev p line_pldt" xfId="196"/>
    <cellStyle name="Comma_Rev p line_PLDT_SGV" xfId="197"/>
    <cellStyle name="Comma_Rev p line_SGV" xfId="198"/>
    <cellStyle name="Comma_ROACE" xfId="199"/>
    <cellStyle name="Comma_ROACE_pldt" xfId="200"/>
    <cellStyle name="Comma_ROACE_PLDT_SGV" xfId="201"/>
    <cellStyle name="Comma_ROACE_SGV" xfId="202"/>
    <cellStyle name="Comma_ROCF (Tot)" xfId="203"/>
    <cellStyle name="Comma_ROCF (Tot)_pldt" xfId="204"/>
    <cellStyle name="Comma_ROCF (Tot)_PLDT_SGV" xfId="205"/>
    <cellStyle name="Comma_ROCF (Tot)_SGV" xfId="206"/>
    <cellStyle name="Comma_SGV" xfId="207"/>
    <cellStyle name="Comma_Sheet4" xfId="208"/>
    <cellStyle name="Comma_Staff cost%rev" xfId="209"/>
    <cellStyle name="Comma_Staff cost%rev_pldt" xfId="210"/>
    <cellStyle name="Comma_Staff cost%rev_PLDT_SGV" xfId="211"/>
    <cellStyle name="Comma_Staff cost%rev_SGV" xfId="212"/>
    <cellStyle name="Comma_Total-Rev dist." xfId="213"/>
    <cellStyle name="Comma_Total-Rev dist._pldt" xfId="214"/>
    <cellStyle name="Comma_Total-Rev dist._PLDT_SGV" xfId="215"/>
    <cellStyle name="Comma_Total-Rev dist._SGV" xfId="216"/>
    <cellStyle name="Currency" xfId="217"/>
    <cellStyle name="Currency [0]" xfId="218"/>
    <cellStyle name="Currency [0]_ARam98_FINAL_031" xfId="219"/>
    <cellStyle name="Currency [0]_final-Repsta97.fr2" xfId="220"/>
    <cellStyle name="Currency [0]_Inputs" xfId="221"/>
    <cellStyle name="Currency [0]_laroux" xfId="222"/>
    <cellStyle name="Currency [0]_laroux_1" xfId="223"/>
    <cellStyle name="Currency [0]_laroux_2" xfId="224"/>
    <cellStyle name="Currency [0]_laroux_2_pldt" xfId="225"/>
    <cellStyle name="Currency [0]_laroux_2_PLDT_SGV" xfId="226"/>
    <cellStyle name="Currency [0]_laroux_2_SGV" xfId="227"/>
    <cellStyle name="Currency [0]_laroux_MATERAL2" xfId="228"/>
    <cellStyle name="Currency [0]_laroux_MATERAL2_pldt" xfId="229"/>
    <cellStyle name="Currency [0]_laroux_MATERAL2_PLDT_SGV" xfId="230"/>
    <cellStyle name="Currency [0]_laroux_MATERAL2_SGV" xfId="231"/>
    <cellStyle name="Currency [0]_laroux_mud plant bolted" xfId="232"/>
    <cellStyle name="Currency [0]_laroux_pldt" xfId="233"/>
    <cellStyle name="Currency [0]_laroux_PLDT_SGV" xfId="234"/>
    <cellStyle name="Currency [0]_laroux_SGV" xfId="235"/>
    <cellStyle name="Currency [0]_MATERAL2" xfId="236"/>
    <cellStyle name="Currency [0]_mud plant bolted" xfId="237"/>
    <cellStyle name="Currency [0]_mud plant bolted_pldt" xfId="238"/>
    <cellStyle name="Currency [0]_mud plant bolted_PLDT_SGV" xfId="239"/>
    <cellStyle name="Currency [0]_mud plant bolted_SGV" xfId="240"/>
    <cellStyle name="Currency [0]_pldt" xfId="241"/>
    <cellStyle name="Currency [0]_pldt_1" xfId="242"/>
    <cellStyle name="Currency [0]_pldt_1_pldt" xfId="243"/>
    <cellStyle name="Currency [0]_pldt_1_PLDT_SGV" xfId="244"/>
    <cellStyle name="Currency [0]_pldt_1_SGV" xfId="245"/>
    <cellStyle name="Currency [0]_pldt_1_SGV_1" xfId="246"/>
    <cellStyle name="Currency [0]_pldt_2" xfId="247"/>
    <cellStyle name="Currency [0]_pldt_2_pldt" xfId="248"/>
    <cellStyle name="Currency [0]_pldt_2_pldt_SGV" xfId="249"/>
    <cellStyle name="Currency [0]_pldt_2_SGV" xfId="250"/>
    <cellStyle name="Currency [0]_pldt_2_SGV_1" xfId="251"/>
    <cellStyle name="Currency [0]_pldt_3" xfId="252"/>
    <cellStyle name="Currency [0]_pldt_pldt" xfId="253"/>
    <cellStyle name="Currency [0]_pldt_SGV" xfId="254"/>
    <cellStyle name="Currency [0]_Ram98 Eng" xfId="255"/>
    <cellStyle name="Currency [0]_Ram98_V_02" xfId="256"/>
    <cellStyle name="Currency [0]_RamPLcomposition" xfId="257"/>
    <cellStyle name="Currency [0]_Ramsar 99 Note inc exp" xfId="258"/>
    <cellStyle name="Currency [0]_SGV" xfId="259"/>
    <cellStyle name="Currency [0]_SGV_1" xfId="260"/>
    <cellStyle name="Currency [0]_Sheet4" xfId="261"/>
    <cellStyle name="Currency_ARam98_FINAL_031" xfId="262"/>
    <cellStyle name="Currency_final-Repsta97.fr2" xfId="263"/>
    <cellStyle name="Currency_Inputs" xfId="264"/>
    <cellStyle name="Currency_laroux" xfId="265"/>
    <cellStyle name="Currency_laroux_1" xfId="266"/>
    <cellStyle name="Currency_laroux_2" xfId="267"/>
    <cellStyle name="Currency_laroux_2_pldt" xfId="268"/>
    <cellStyle name="Currency_laroux_2_PLDT_SGV" xfId="269"/>
    <cellStyle name="Currency_laroux_2_SGV" xfId="270"/>
    <cellStyle name="Currency_laroux_pldt" xfId="271"/>
    <cellStyle name="Currency_laroux_PLDT_SGV" xfId="272"/>
    <cellStyle name="Currency_laroux_SGV" xfId="273"/>
    <cellStyle name="Currency_MATERAL2" xfId="274"/>
    <cellStyle name="Currency_mud plant bolted" xfId="275"/>
    <cellStyle name="Currency_pldt" xfId="276"/>
    <cellStyle name="Currency_pldt_1" xfId="277"/>
    <cellStyle name="Currency_pldt_1_pldt" xfId="278"/>
    <cellStyle name="Currency_pldt_1_PLDT_SGV" xfId="279"/>
    <cellStyle name="Currency_pldt_1_SGV" xfId="280"/>
    <cellStyle name="Currency_pldt_1_SGV_1" xfId="281"/>
    <cellStyle name="Currency_pldt_2" xfId="282"/>
    <cellStyle name="Currency_pldt_2_pldt" xfId="283"/>
    <cellStyle name="Currency_pldt_2_pldt_SGV" xfId="284"/>
    <cellStyle name="Currency_pldt_2_SGV" xfId="285"/>
    <cellStyle name="Currency_pldt_2_SGV_1" xfId="286"/>
    <cellStyle name="Currency_pldt_3" xfId="287"/>
    <cellStyle name="Currency_pldt_pldt" xfId="288"/>
    <cellStyle name="Currency_pldt_SGV" xfId="289"/>
    <cellStyle name="Currency_Ram98 Eng" xfId="290"/>
    <cellStyle name="Currency_Ram98_V_02" xfId="291"/>
    <cellStyle name="Currency_RamPLcomposition" xfId="292"/>
    <cellStyle name="Currency_Ramsar 99 Note inc exp" xfId="293"/>
    <cellStyle name="Currency_SGV" xfId="294"/>
    <cellStyle name="Currency_SGV_1" xfId="295"/>
    <cellStyle name="Currency_Sheet4" xfId="296"/>
    <cellStyle name="dep" xfId="297"/>
    <cellStyle name="Dezimal +" xfId="298"/>
    <cellStyle name="Dezimal + 0" xfId="299"/>
    <cellStyle name="Dezimal 0" xfId="300"/>
    <cellStyle name="Dezimal_System-Makro" xfId="301"/>
    <cellStyle name="Grey" xfId="302"/>
    <cellStyle name="Grey_pldt" xfId="303"/>
    <cellStyle name="Grey_pldt_SGV" xfId="304"/>
    <cellStyle name="Grey_SGV" xfId="305"/>
    <cellStyle name="Input [yellow]" xfId="306"/>
    <cellStyle name="Normal - Style1" xfId="307"/>
    <cellStyle name="Normal_1702H" xfId="308"/>
    <cellStyle name="Normal_6.   MONTHLY INCOME STATEMENT" xfId="309"/>
    <cellStyle name="Normal_8.   OPERATING COSTS" xfId="310"/>
    <cellStyle name="Normal_A_RECON" xfId="311"/>
    <cellStyle name="Normal_A-1702AT" xfId="312"/>
    <cellStyle name="Normal_ARam98_FINAL_031" xfId="313"/>
    <cellStyle name="Normal_Capex" xfId="314"/>
    <cellStyle name="Normal_Capex per line" xfId="315"/>
    <cellStyle name="Normal_Capex%rev" xfId="316"/>
    <cellStyle name="Normal_C-Cap intensity" xfId="317"/>
    <cellStyle name="Normal_C-Capex%rev" xfId="318"/>
    <cellStyle name="Normal_Cht-Capex per line" xfId="319"/>
    <cellStyle name="Normal_Cht-Cum Real Opr Cf" xfId="320"/>
    <cellStyle name="Normal_Cht-Dep%Rev" xfId="321"/>
    <cellStyle name="Normal_Cht-Real Opr Cf" xfId="322"/>
    <cellStyle name="Normal_Cht-Rev dist" xfId="323"/>
    <cellStyle name="Normal_Cht-Rev p line" xfId="324"/>
    <cellStyle name="Normal_Cht-Rev per Staff" xfId="325"/>
    <cellStyle name="Normal_Cht-Staff cost%revenue" xfId="326"/>
    <cellStyle name="Normal_C-Line per Staff" xfId="327"/>
    <cellStyle name="Normal_C-lines distribution" xfId="328"/>
    <cellStyle name="Normal_C-Orig PLDT lines" xfId="329"/>
    <cellStyle name="Normal_Co-wide Monthly" xfId="330"/>
    <cellStyle name="Normal_C-Ret on Rev" xfId="331"/>
    <cellStyle name="Normal_C-ROACE" xfId="332"/>
    <cellStyle name="Normal_CROCF" xfId="333"/>
    <cellStyle name="Normal_Cum Real Opr Cf" xfId="334"/>
    <cellStyle name="Normal_Demand Fcst." xfId="335"/>
    <cellStyle name="Normal_Dep%Rev" xfId="336"/>
    <cellStyle name="Normal_EPS" xfId="337"/>
    <cellStyle name="Normal_final-Repsta97.fr2" xfId="338"/>
    <cellStyle name="Normal_Inputs" xfId="339"/>
    <cellStyle name="Normal_IRR" xfId="340"/>
    <cellStyle name="Normal_laroux" xfId="341"/>
    <cellStyle name="Normal_laroux_1" xfId="342"/>
    <cellStyle name="Normal_laroux_1_pldt" xfId="343"/>
    <cellStyle name="Normal_laroux_2" xfId="344"/>
    <cellStyle name="Normal_laroux_2_pldt" xfId="345"/>
    <cellStyle name="Normal_laroux_3" xfId="346"/>
    <cellStyle name="Normal_laroux_3_pldt" xfId="347"/>
    <cellStyle name="Normal_laroux_4" xfId="348"/>
    <cellStyle name="Normal_laroux_4_pldt" xfId="349"/>
    <cellStyle name="Normal_laroux_5" xfId="350"/>
    <cellStyle name="Normal_laroux_5_pldt" xfId="351"/>
    <cellStyle name="Normal_laroux_6" xfId="352"/>
    <cellStyle name="Normal_laroux_6_pldt" xfId="353"/>
    <cellStyle name="Normal_laroux_7" xfId="354"/>
    <cellStyle name="Normal_laroux_8" xfId="355"/>
    <cellStyle name="Normal_laroux_pldt" xfId="356"/>
    <cellStyle name="Normal_Line Inst." xfId="357"/>
    <cellStyle name="Normal_MATERAL2" xfId="358"/>
    <cellStyle name="Normal_Mkt Shr" xfId="359"/>
    <cellStyle name="Normal_mud plant bolted" xfId="360"/>
    <cellStyle name="Normal_NCR-C&amp;W Val" xfId="361"/>
    <cellStyle name="Normal_NCR-Cap intensity" xfId="362"/>
    <cellStyle name="Normal_NCR-Line per Staff" xfId="363"/>
    <cellStyle name="Normal_NCR-Rev dist" xfId="364"/>
    <cellStyle name="Normal_Op Cost Break" xfId="365"/>
    <cellStyle name="Normal_ORIG VS REV" xfId="366"/>
    <cellStyle name="Normal_OSMOCPX" xfId="367"/>
    <cellStyle name="Normal_PLDT" xfId="368"/>
    <cellStyle name="Normal_PLDT_1" xfId="369"/>
    <cellStyle name="Normal_pldt_1_pldt" xfId="370"/>
    <cellStyle name="Normal_pldt_1_SGV" xfId="371"/>
    <cellStyle name="Normal_pldt_1_SGV_1" xfId="372"/>
    <cellStyle name="Normal_pldt_1_SGV_2" xfId="373"/>
    <cellStyle name="Normal_pldt_2" xfId="374"/>
    <cellStyle name="Normal_pldt_2_pldt" xfId="375"/>
    <cellStyle name="Normal_pldt_2_SGV" xfId="376"/>
    <cellStyle name="Normal_pldt_2_SGV_1" xfId="377"/>
    <cellStyle name="Normal_pldt_2_SGV_2" xfId="378"/>
    <cellStyle name="Normal_pldt_2_SGV_3" xfId="379"/>
    <cellStyle name="Normal_pldt_3" xfId="380"/>
    <cellStyle name="Normal_pldt_3_pldt" xfId="381"/>
    <cellStyle name="Normal_pldt_3_SGV" xfId="382"/>
    <cellStyle name="Normal_pldt_3_SGV_1" xfId="383"/>
    <cellStyle name="Normal_pldt_3_SGV_2" xfId="384"/>
    <cellStyle name="Normal_pldt_4" xfId="385"/>
    <cellStyle name="Normal_pldt_4_pldt" xfId="386"/>
    <cellStyle name="Normal_pldt_4_SGV" xfId="387"/>
    <cellStyle name="Normal_pldt_4_SGV_1" xfId="388"/>
    <cellStyle name="Normal_pldt_5" xfId="389"/>
    <cellStyle name="Normal_pldt_5_pldt" xfId="390"/>
    <cellStyle name="Normal_pldt_5_SGV" xfId="391"/>
    <cellStyle name="Normal_pldt_5_SGV_1" xfId="392"/>
    <cellStyle name="Normal_pldt_6" xfId="393"/>
    <cellStyle name="Normal_pldt_6_SGV" xfId="394"/>
    <cellStyle name="Normal_pldt_6_SGV_1" xfId="395"/>
    <cellStyle name="Normal_pldt_6_SGV_2" xfId="396"/>
    <cellStyle name="Normal_pldt_6_SGV_SGV" xfId="397"/>
    <cellStyle name="Normal_pldt_pldt" xfId="398"/>
    <cellStyle name="Normal_pldt_pldt_SGV" xfId="399"/>
    <cellStyle name="Normal_pldt_SGV" xfId="400"/>
    <cellStyle name="Normal_pldt_SGV_1" xfId="401"/>
    <cellStyle name="Normal_pldt_SGV_2" xfId="402"/>
    <cellStyle name="Normal_pldt_SGV_3" xfId="403"/>
    <cellStyle name="Normal_pldt_SGV_4" xfId="404"/>
    <cellStyle name="Normal_Ram98 Eng" xfId="405"/>
    <cellStyle name="Normal_Ram98_V_02" xfId="406"/>
    <cellStyle name="Normal_Ramsar 99 Note inc exp" xfId="407"/>
    <cellStyle name="Normal_Real Opr Cf" xfId="408"/>
    <cellStyle name="Normal_Real Rev per Staff (1)" xfId="409"/>
    <cellStyle name="Normal_Real Rev per Staff (2)" xfId="410"/>
    <cellStyle name="Normal_Region 2-C&amp;W" xfId="411"/>
    <cellStyle name="Normal_Return on Rev" xfId="412"/>
    <cellStyle name="Normal_Rev p line" xfId="413"/>
    <cellStyle name="Normal_ROACE" xfId="414"/>
    <cellStyle name="Normal_ROCF (Tot)" xfId="415"/>
    <cellStyle name="Normal_SGV" xfId="416"/>
    <cellStyle name="Normal_SGV_1" xfId="417"/>
    <cellStyle name="Normal_SGV_2" xfId="418"/>
    <cellStyle name="Normal_SGV_SGV" xfId="419"/>
    <cellStyle name="Normal_Sheet4" xfId="420"/>
    <cellStyle name="Normal_Staff cost%rev" xfId="421"/>
    <cellStyle name="Normal_Total-Rev dist." xfId="422"/>
    <cellStyle name="Percent" xfId="423"/>
    <cellStyle name="Percent [2]" xfId="424"/>
    <cellStyle name="Standard_Antrag Verw des Bilanzgewinnes" xfId="425"/>
    <cellStyle name="Standard_Bilanz" xfId="426"/>
    <cellStyle name="Standard_Erfolgsrechnung Variante 1" xfId="427"/>
    <cellStyle name="Standard_Erfolgsrechnung Variante 2" xfId="428"/>
    <cellStyle name="Standard_Gesetzlich vorgeschr Angaben" xfId="429"/>
    <cellStyle name="Standard_System-Makro" xfId="430"/>
    <cellStyle name="Tusental (0)_pldt" xfId="431"/>
    <cellStyle name="Tusental_pldt" xfId="432"/>
    <cellStyle name="Valuta (0)_pldt" xfId="433"/>
    <cellStyle name="Valuta_pldt" xfId="434"/>
    <cellStyle name="Währung +" xfId="435"/>
    <cellStyle name="Währung + 0" xfId="436"/>
    <cellStyle name="Währung 0" xfId="437"/>
    <cellStyle name="Währung_System-Makro" xfId="4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workbookViewId="0" topLeftCell="A10">
      <selection activeCell="A23" sqref="A23"/>
    </sheetView>
  </sheetViews>
  <sheetFormatPr defaultColWidth="9.140625" defaultRowHeight="12.75"/>
  <cols>
    <col min="1" max="1" width="4.140625" style="27" customWidth="1"/>
    <col min="2" max="2" width="8.421875" style="27" customWidth="1"/>
    <col min="3" max="3" width="26.28125" style="27" customWidth="1"/>
    <col min="4" max="4" width="11.140625" style="27" customWidth="1"/>
    <col min="5" max="5" width="12.00390625" style="27" customWidth="1"/>
    <col min="6" max="6" width="10.00390625" style="27" customWidth="1"/>
    <col min="7" max="7" width="0.13671875" style="27" customWidth="1"/>
    <col min="8" max="16384" width="12.00390625" style="27" customWidth="1"/>
  </cols>
  <sheetData>
    <row r="1" spans="1:5" s="34" customFormat="1" ht="18.75">
      <c r="A1" s="34" t="s">
        <v>130</v>
      </c>
      <c r="C1" s="35">
        <v>1997</v>
      </c>
      <c r="D1" s="36" t="s">
        <v>131</v>
      </c>
      <c r="E1" s="37" t="s">
        <v>132</v>
      </c>
    </row>
    <row r="2" spans="1:5" s="34" customFormat="1" ht="18.75">
      <c r="A2" s="34" t="s">
        <v>133</v>
      </c>
      <c r="C2" s="35">
        <v>1996</v>
      </c>
      <c r="D2" s="36" t="s">
        <v>134</v>
      </c>
      <c r="E2" s="38"/>
    </row>
    <row r="3" spans="1:4" s="34" customFormat="1" ht="18.75">
      <c r="A3" s="34" t="s">
        <v>135</v>
      </c>
      <c r="B3" s="34" t="s">
        <v>136</v>
      </c>
      <c r="C3" s="39">
        <v>35431</v>
      </c>
      <c r="D3" s="40"/>
    </row>
    <row r="4" spans="1:4" s="34" customFormat="1" ht="18.75">
      <c r="A4" s="34" t="s">
        <v>137</v>
      </c>
      <c r="B4" s="34" t="s">
        <v>136</v>
      </c>
      <c r="C4" s="39">
        <v>35795</v>
      </c>
      <c r="D4" s="40"/>
    </row>
    <row r="5" s="41" customFormat="1" ht="18.75">
      <c r="C5" s="42"/>
    </row>
    <row r="6" spans="1:3" s="25" customFormat="1" ht="15" customHeight="1">
      <c r="A6" s="25" t="s">
        <v>138</v>
      </c>
      <c r="C6" s="23"/>
    </row>
    <row r="7" spans="1:3" s="25" customFormat="1" ht="15" customHeight="1">
      <c r="A7" s="25" t="s">
        <v>139</v>
      </c>
      <c r="C7" s="23"/>
    </row>
    <row r="8" ht="13.5" customHeight="1">
      <c r="C8" s="28"/>
    </row>
    <row r="9" ht="12" customHeight="1"/>
    <row r="10" spans="2:6" ht="15" customHeight="1">
      <c r="B10" s="43"/>
      <c r="C10" s="43"/>
      <c r="F10" s="44"/>
    </row>
    <row r="11" spans="2:6" ht="13.5" customHeight="1">
      <c r="B11" s="43"/>
      <c r="C11" s="43"/>
      <c r="F11" s="44"/>
    </row>
    <row r="12" ht="14.25" customHeight="1">
      <c r="A12" s="45"/>
    </row>
    <row r="13" spans="1:9" s="26" customFormat="1" ht="18" customHeight="1">
      <c r="A13" s="46" t="s">
        <v>140</v>
      </c>
      <c r="B13" s="47"/>
      <c r="C13" s="47"/>
      <c r="D13" s="24"/>
      <c r="E13" s="25"/>
      <c r="F13" s="25"/>
      <c r="G13" s="25"/>
      <c r="H13" s="25"/>
      <c r="I13" s="25"/>
    </row>
    <row r="14" spans="1:9" s="26" customFormat="1" ht="18.75">
      <c r="A14" s="46" t="s">
        <v>141</v>
      </c>
      <c r="D14" s="25"/>
      <c r="E14" s="25"/>
      <c r="F14" s="25"/>
      <c r="G14" s="25"/>
      <c r="H14" s="25"/>
      <c r="I14" s="25"/>
    </row>
    <row r="15" spans="1:9" s="26" customFormat="1" ht="18.75">
      <c r="A15" s="46" t="s">
        <v>142</v>
      </c>
      <c r="C15" s="47"/>
      <c r="D15" s="23"/>
      <c r="E15" s="23"/>
      <c r="F15" s="23"/>
      <c r="G15" s="25"/>
      <c r="H15" s="25"/>
      <c r="I15" s="25"/>
    </row>
    <row r="16" spans="1:6" ht="18.75">
      <c r="A16" s="26"/>
      <c r="B16" s="26"/>
      <c r="C16" s="47"/>
      <c r="D16" s="28"/>
      <c r="E16" s="28"/>
      <c r="F16" s="28"/>
    </row>
    <row r="17" spans="1:6" ht="18.75">
      <c r="A17" s="26"/>
      <c r="B17" s="26"/>
      <c r="C17" s="47"/>
      <c r="D17" s="28"/>
      <c r="E17" s="28"/>
      <c r="F17" s="28"/>
    </row>
    <row r="18" spans="1:3" ht="18.75">
      <c r="A18" s="26"/>
      <c r="B18" s="26"/>
      <c r="C18" s="26"/>
    </row>
    <row r="19" spans="1:3" ht="18.75">
      <c r="A19" s="48" t="s">
        <v>143</v>
      </c>
      <c r="B19" s="26"/>
      <c r="C19" s="26"/>
    </row>
    <row r="20" spans="1:3" ht="18.75">
      <c r="A20" s="48" t="s">
        <v>144</v>
      </c>
      <c r="B20" s="26"/>
      <c r="C20" s="26"/>
    </row>
    <row r="21" spans="1:3" ht="18.75">
      <c r="A21" s="48"/>
      <c r="B21" s="26"/>
      <c r="C21" s="26"/>
    </row>
    <row r="22" spans="1:6" ht="18.75">
      <c r="A22" s="48" t="s">
        <v>145</v>
      </c>
      <c r="B22" s="26"/>
      <c r="C22" s="26"/>
      <c r="F22" s="30"/>
    </row>
    <row r="23" spans="1:6" ht="18.75">
      <c r="A23" s="29"/>
      <c r="F23" s="30"/>
    </row>
    <row r="24" ht="12.75">
      <c r="F24" s="30"/>
    </row>
    <row r="47" spans="3:4" ht="12.75">
      <c r="C47" s="31"/>
      <c r="D47" s="32"/>
    </row>
    <row r="48" spans="1:4" ht="12.75">
      <c r="A48" s="28"/>
      <c r="B48" s="28"/>
      <c r="D48" s="28"/>
    </row>
    <row r="49" spans="1:4" ht="12.75">
      <c r="A49" s="28"/>
      <c r="B49" s="28"/>
      <c r="C49" s="28"/>
      <c r="D49" s="28"/>
    </row>
    <row r="50" spans="1:4" s="33" customFormat="1" ht="12.75">
      <c r="A50" s="28"/>
      <c r="B50" s="28"/>
      <c r="C50" s="28"/>
      <c r="D50" s="28"/>
    </row>
    <row r="51" spans="1:4" s="33" customFormat="1" ht="12.75">
      <c r="A51" s="28"/>
      <c r="B51" s="28"/>
      <c r="C51" s="28"/>
      <c r="D51" s="28"/>
    </row>
    <row r="52" spans="1:4" s="33" customFormat="1" ht="12.75">
      <c r="A52" s="28"/>
      <c r="B52" s="28"/>
      <c r="C52" s="28"/>
      <c r="D52" s="28"/>
    </row>
    <row r="53" spans="1:4" s="33" customFormat="1" ht="12.75">
      <c r="A53" s="28"/>
      <c r="B53" s="28"/>
      <c r="C53" s="28"/>
      <c r="D53" s="28"/>
    </row>
    <row r="54" spans="1:4" s="33" customFormat="1" ht="12.75">
      <c r="A54" s="28"/>
      <c r="B54" s="28"/>
      <c r="C54" s="28"/>
      <c r="D54" s="28"/>
    </row>
    <row r="55" spans="1:4" s="33" customFormat="1" ht="12.75">
      <c r="A55" s="28"/>
      <c r="B55" s="28"/>
      <c r="C55" s="28"/>
      <c r="D55" s="28"/>
    </row>
    <row r="56" spans="1:4" s="33" customFormat="1" ht="12.75">
      <c r="A56" s="28"/>
      <c r="B56" s="28"/>
      <c r="C56" s="28"/>
      <c r="D56" s="28"/>
    </row>
    <row r="57" spans="1:4" s="33" customFormat="1" ht="18" customHeight="1">
      <c r="A57" s="28"/>
      <c r="B57" s="28"/>
      <c r="C57" s="28"/>
      <c r="D57" s="28"/>
    </row>
    <row r="58" spans="1:4" s="33" customFormat="1" ht="12.75">
      <c r="A58" s="28"/>
      <c r="B58" s="28"/>
      <c r="C58" s="28"/>
      <c r="D58" s="28"/>
    </row>
    <row r="59" spans="1:4" s="33" customFormat="1" ht="15" customHeight="1">
      <c r="A59" s="28"/>
      <c r="B59" s="28"/>
      <c r="C59" s="28"/>
      <c r="D59" s="28"/>
    </row>
    <row r="60" spans="1:4" s="33" customFormat="1" ht="15" customHeight="1">
      <c r="A60" s="28"/>
      <c r="B60" s="28"/>
      <c r="C60" s="28"/>
      <c r="D60" s="28"/>
    </row>
    <row r="61" spans="1:4" s="33" customFormat="1" ht="12.75">
      <c r="A61" s="28"/>
      <c r="B61" s="28"/>
      <c r="C61" s="28"/>
      <c r="D61" s="28"/>
    </row>
    <row r="62" spans="1:4" s="33" customFormat="1" ht="12.75">
      <c r="A62" s="28"/>
      <c r="B62" s="28"/>
      <c r="C62" s="28"/>
      <c r="D62" s="28"/>
    </row>
    <row r="63" spans="1:4" s="33" customFormat="1" ht="12.75">
      <c r="A63" s="28"/>
      <c r="B63" s="28"/>
      <c r="C63" s="28"/>
      <c r="D63" s="28"/>
    </row>
    <row r="64" spans="1:4" s="33" customFormat="1" ht="12.75">
      <c r="A64" s="28"/>
      <c r="B64" s="28"/>
      <c r="C64" s="28"/>
      <c r="D64" s="28"/>
    </row>
    <row r="65" spans="1:4" ht="12.75">
      <c r="A65" s="28"/>
      <c r="B65" s="28"/>
      <c r="C65" s="28"/>
      <c r="D65" s="28"/>
    </row>
    <row r="66" spans="1:4" ht="12.75">
      <c r="A66" s="28"/>
      <c r="B66" s="28"/>
      <c r="C66" s="28"/>
      <c r="D66" s="28"/>
    </row>
    <row r="67" spans="1:4" ht="12.75">
      <c r="A67" s="28"/>
      <c r="B67" s="28"/>
      <c r="C67" s="28"/>
      <c r="D67" s="28"/>
    </row>
    <row r="68" spans="1:4" ht="12.75">
      <c r="A68" s="28"/>
      <c r="B68" s="28"/>
      <c r="C68" s="28"/>
      <c r="D68" s="28"/>
    </row>
    <row r="69" spans="1:4" ht="12.75">
      <c r="A69" s="28"/>
      <c r="B69" s="28"/>
      <c r="C69" s="28"/>
      <c r="D69" s="28"/>
    </row>
    <row r="70" spans="1:4" ht="12.75">
      <c r="A70" s="28"/>
      <c r="B70" s="28"/>
      <c r="C70" s="28"/>
      <c r="D70" s="28"/>
    </row>
    <row r="71" spans="1:4" ht="12.75">
      <c r="A71" s="28"/>
      <c r="B71" s="28"/>
      <c r="C71" s="28"/>
      <c r="D71" s="28"/>
    </row>
    <row r="72" spans="1:4" ht="12.75">
      <c r="A72" s="28"/>
      <c r="B72" s="28"/>
      <c r="C72" s="28"/>
      <c r="D72" s="28"/>
    </row>
    <row r="73" spans="1:4" ht="12.75">
      <c r="A73" s="28"/>
      <c r="B73" s="28"/>
      <c r="C73" s="28"/>
      <c r="D73" s="28"/>
    </row>
    <row r="74" spans="1:4" ht="12.75">
      <c r="A74" s="28"/>
      <c r="B74" s="28"/>
      <c r="C74" s="28"/>
      <c r="D74" s="28"/>
    </row>
    <row r="75" spans="1:4" ht="12.75">
      <c r="A75" s="28"/>
      <c r="B75" s="28"/>
      <c r="C75" s="28"/>
      <c r="D75" s="28"/>
    </row>
    <row r="76" spans="1:4" ht="17.25" customHeight="1">
      <c r="A76" s="28"/>
      <c r="B76" s="28"/>
      <c r="C76" s="28"/>
      <c r="D76" s="28"/>
    </row>
    <row r="77" spans="1:4" ht="12.75">
      <c r="A77" s="28"/>
      <c r="B77" s="28"/>
      <c r="C77" s="28"/>
      <c r="D77" s="28"/>
    </row>
    <row r="78" spans="1:4" ht="12.75">
      <c r="A78" s="28"/>
      <c r="B78" s="28"/>
      <c r="C78" s="28"/>
      <c r="D78" s="28"/>
    </row>
    <row r="79" spans="1:4" ht="12.75">
      <c r="A79" s="28"/>
      <c r="B79" s="28"/>
      <c r="C79" s="28"/>
      <c r="D79" s="28"/>
    </row>
    <row r="80" spans="1:4" ht="12.75">
      <c r="A80" s="28"/>
      <c r="B80" s="28"/>
      <c r="C80" s="28"/>
      <c r="D80" s="28"/>
    </row>
    <row r="81" spans="1:4" ht="12.75">
      <c r="A81" s="28"/>
      <c r="B81" s="28"/>
      <c r="C81" s="28"/>
      <c r="D81" s="28"/>
    </row>
    <row r="82" spans="1:4" ht="17.25" customHeight="1">
      <c r="A82" s="28"/>
      <c r="B82" s="28"/>
      <c r="C82" s="28"/>
      <c r="D82" s="28"/>
    </row>
    <row r="83" spans="1:4" ht="12.75">
      <c r="A83" s="28"/>
      <c r="B83" s="28"/>
      <c r="C83" s="28"/>
      <c r="D83" s="28"/>
    </row>
    <row r="84" spans="1:4" ht="12.75">
      <c r="A84" s="28"/>
      <c r="B84" s="28"/>
      <c r="C84" s="28"/>
      <c r="D84" s="28"/>
    </row>
    <row r="85" spans="1:4" ht="12.75">
      <c r="A85" s="28"/>
      <c r="B85" s="28"/>
      <c r="C85" s="28"/>
      <c r="D85" s="28"/>
    </row>
    <row r="86" spans="1:4" ht="12.75">
      <c r="A86" s="28"/>
      <c r="B86" s="28"/>
      <c r="C86" s="28"/>
      <c r="D86" s="28"/>
    </row>
    <row r="87" spans="1:4" ht="12.75">
      <c r="A87" s="28"/>
      <c r="B87" s="28"/>
      <c r="C87" s="28"/>
      <c r="D87" s="28"/>
    </row>
    <row r="88" spans="1:4" ht="12.75">
      <c r="A88" s="28"/>
      <c r="B88" s="28"/>
      <c r="C88" s="28"/>
      <c r="D88" s="28"/>
    </row>
    <row r="89" spans="1:4" ht="12.75">
      <c r="A89" s="28"/>
      <c r="B89" s="28"/>
      <c r="C89" s="28"/>
      <c r="D89" s="28"/>
    </row>
    <row r="90" spans="1:4" ht="12.75">
      <c r="A90" s="28"/>
      <c r="B90" s="28"/>
      <c r="C90" s="28"/>
      <c r="D90" s="28"/>
    </row>
    <row r="91" spans="1:4" ht="12.75">
      <c r="A91" s="28"/>
      <c r="B91" s="28"/>
      <c r="C91" s="28"/>
      <c r="D91" s="28"/>
    </row>
    <row r="92" spans="1:4" ht="12.75">
      <c r="A92" s="28"/>
      <c r="B92" s="28"/>
      <c r="C92" s="28"/>
      <c r="D92" s="28"/>
    </row>
    <row r="93" spans="1:4" ht="12.75">
      <c r="A93" s="28"/>
      <c r="B93" s="28"/>
      <c r="C93" s="28"/>
      <c r="D93" s="28"/>
    </row>
    <row r="94" spans="1:4" ht="12.75">
      <c r="A94" s="28"/>
      <c r="B94" s="28"/>
      <c r="C94" s="28"/>
      <c r="D94" s="28"/>
    </row>
    <row r="95" spans="1:4" ht="12.75">
      <c r="A95" s="28"/>
      <c r="B95" s="28"/>
      <c r="C95" s="28"/>
      <c r="D95" s="28"/>
    </row>
    <row r="96" spans="1:4" ht="12.75">
      <c r="A96" s="28"/>
      <c r="B96" s="28"/>
      <c r="C96" s="28"/>
      <c r="D96" s="28"/>
    </row>
    <row r="97" spans="1:4" ht="12.75">
      <c r="A97" s="28"/>
      <c r="B97" s="28"/>
      <c r="C97" s="28"/>
      <c r="D97" s="28"/>
    </row>
    <row r="98" spans="1:4" ht="12.75">
      <c r="A98" s="28"/>
      <c r="B98" s="28"/>
      <c r="C98" s="28"/>
      <c r="D98" s="28"/>
    </row>
    <row r="99" spans="1:4" ht="12.75">
      <c r="A99" s="28"/>
      <c r="B99" s="28"/>
      <c r="C99" s="28"/>
      <c r="D99" s="28"/>
    </row>
    <row r="100" spans="1:4" ht="12.75">
      <c r="A100" s="28"/>
      <c r="B100" s="28"/>
      <c r="C100" s="28"/>
      <c r="D100" s="28"/>
    </row>
    <row r="101" spans="1:4" ht="12.75">
      <c r="A101" s="28"/>
      <c r="B101" s="28"/>
      <c r="C101" s="28"/>
      <c r="D101" s="28"/>
    </row>
    <row r="102" spans="1:4" ht="12.75">
      <c r="A102" s="28"/>
      <c r="B102" s="28"/>
      <c r="C102" s="28"/>
      <c r="D102" s="28"/>
    </row>
    <row r="103" spans="1:4" ht="12.75">
      <c r="A103" s="28"/>
      <c r="B103" s="28"/>
      <c r="C103" s="28"/>
      <c r="D103" s="28"/>
    </row>
    <row r="104" spans="1:4" ht="12.75">
      <c r="A104" s="28"/>
      <c r="B104" s="28"/>
      <c r="C104" s="28"/>
      <c r="D104" s="28"/>
    </row>
    <row r="105" spans="1:4" ht="12.75">
      <c r="A105" s="28"/>
      <c r="B105" s="28"/>
      <c r="C105" s="28"/>
      <c r="D105" s="28"/>
    </row>
    <row r="106" spans="1:4" ht="12.75">
      <c r="A106" s="28"/>
      <c r="B106" s="28"/>
      <c r="C106" s="28"/>
      <c r="D106" s="28"/>
    </row>
    <row r="107" spans="1:4" ht="12.75">
      <c r="A107" s="28"/>
      <c r="B107" s="28"/>
      <c r="C107" s="28"/>
      <c r="D107" s="28"/>
    </row>
    <row r="108" spans="1:4" ht="12.75">
      <c r="A108" s="28"/>
      <c r="B108" s="28"/>
      <c r="C108" s="28"/>
      <c r="D108" s="28"/>
    </row>
    <row r="109" spans="1:4" ht="12.75">
      <c r="A109" s="28"/>
      <c r="B109" s="28"/>
      <c r="C109" s="28"/>
      <c r="D109" s="28"/>
    </row>
    <row r="110" spans="1:4" ht="12.75">
      <c r="A110" s="28"/>
      <c r="B110" s="28"/>
      <c r="C110" s="28"/>
      <c r="D110" s="28"/>
    </row>
    <row r="111" spans="1:4" ht="12.75">
      <c r="A111" s="28"/>
      <c r="B111" s="28"/>
      <c r="C111" s="28"/>
      <c r="D111" s="28"/>
    </row>
    <row r="112" spans="1:4" ht="12.75">
      <c r="A112" s="28"/>
      <c r="B112" s="28"/>
      <c r="C112" s="28"/>
      <c r="D112" s="28"/>
    </row>
    <row r="113" spans="1:4" ht="12.75">
      <c r="A113" s="28"/>
      <c r="B113" s="28"/>
      <c r="C113" s="28"/>
      <c r="D113" s="28"/>
    </row>
    <row r="114" spans="1:4" ht="12.75">
      <c r="A114" s="28"/>
      <c r="B114" s="28"/>
      <c r="C114" s="28"/>
      <c r="D114" s="28"/>
    </row>
    <row r="115" spans="1:4" ht="12.75">
      <c r="A115" s="28"/>
      <c r="B115" s="28"/>
      <c r="C115" s="28"/>
      <c r="D115" s="28"/>
    </row>
    <row r="116" spans="1:4" ht="12.75">
      <c r="A116" s="28"/>
      <c r="B116" s="28"/>
      <c r="C116" s="28"/>
      <c r="D116" s="28"/>
    </row>
    <row r="117" spans="1:4" ht="12.75">
      <c r="A117" s="28"/>
      <c r="B117" s="28"/>
      <c r="C117" s="28"/>
      <c r="D117" s="28"/>
    </row>
    <row r="118" spans="1:4" ht="12.75">
      <c r="A118" s="28"/>
      <c r="B118" s="28"/>
      <c r="C118" s="28"/>
      <c r="D118" s="28"/>
    </row>
    <row r="119" spans="1:4" ht="12.75">
      <c r="A119" s="28"/>
      <c r="B119" s="28"/>
      <c r="C119" s="28"/>
      <c r="D119" s="28"/>
    </row>
    <row r="120" spans="1:4" ht="12.75">
      <c r="A120" s="28"/>
      <c r="B120" s="28"/>
      <c r="C120" s="28"/>
      <c r="D120" s="28"/>
    </row>
    <row r="121" spans="1:4" ht="12.75">
      <c r="A121" s="28"/>
      <c r="B121" s="28"/>
      <c r="C121" s="28"/>
      <c r="D121" s="28"/>
    </row>
    <row r="122" spans="1:4" ht="12.75">
      <c r="A122" s="28"/>
      <c r="B122" s="28"/>
      <c r="C122" s="28"/>
      <c r="D122" s="28"/>
    </row>
    <row r="123" spans="1:4" ht="12.75">
      <c r="A123" s="28"/>
      <c r="B123" s="28"/>
      <c r="C123" s="28"/>
      <c r="D123" s="28"/>
    </row>
    <row r="124" spans="1:4" ht="12.75">
      <c r="A124" s="28"/>
      <c r="B124" s="28"/>
      <c r="C124" s="28"/>
      <c r="D124" s="28"/>
    </row>
    <row r="125" spans="1:4" ht="12.75">
      <c r="A125" s="28"/>
      <c r="B125" s="28"/>
      <c r="C125" s="28"/>
      <c r="D125" s="28"/>
    </row>
    <row r="126" spans="1:4" ht="12.75">
      <c r="A126" s="28"/>
      <c r="B126" s="28"/>
      <c r="C126" s="28"/>
      <c r="D126" s="28"/>
    </row>
    <row r="127" spans="1:4" ht="12.75">
      <c r="A127" s="28"/>
      <c r="B127" s="28"/>
      <c r="C127" s="28"/>
      <c r="D127" s="28"/>
    </row>
    <row r="128" spans="1:4" ht="12.75">
      <c r="A128" s="28"/>
      <c r="B128" s="28"/>
      <c r="C128" s="28"/>
      <c r="D128" s="28"/>
    </row>
    <row r="129" spans="1:4" ht="12.75">
      <c r="A129" s="28"/>
      <c r="B129" s="28"/>
      <c r="C129" s="28"/>
      <c r="D129" s="28"/>
    </row>
    <row r="130" spans="1:4" ht="12.75">
      <c r="A130" s="28"/>
      <c r="B130" s="28"/>
      <c r="C130" s="28"/>
      <c r="D130" s="28"/>
    </row>
    <row r="131" spans="1:4" ht="12.75">
      <c r="A131" s="28"/>
      <c r="B131" s="28"/>
      <c r="C131" s="28"/>
      <c r="D131" s="28"/>
    </row>
    <row r="132" spans="1:4" ht="12.75">
      <c r="A132" s="28"/>
      <c r="B132" s="28"/>
      <c r="C132" s="28"/>
      <c r="D132" s="28"/>
    </row>
    <row r="133" spans="1:4" ht="12.75">
      <c r="A133" s="28"/>
      <c r="B133" s="28"/>
      <c r="C133" s="28"/>
      <c r="D133" s="28"/>
    </row>
    <row r="134" spans="1:4" ht="12.75">
      <c r="A134" s="28"/>
      <c r="B134" s="28"/>
      <c r="C134" s="28"/>
      <c r="D134" s="28"/>
    </row>
    <row r="135" spans="1:4" ht="12.75">
      <c r="A135" s="28"/>
      <c r="B135" s="28"/>
      <c r="C135" s="28"/>
      <c r="D135" s="28"/>
    </row>
    <row r="136" spans="1:4" ht="12.75">
      <c r="A136" s="28"/>
      <c r="B136" s="28"/>
      <c r="C136" s="28"/>
      <c r="D136" s="28"/>
    </row>
    <row r="137" spans="1:4" ht="12.75">
      <c r="A137" s="28"/>
      <c r="B137" s="28"/>
      <c r="C137" s="28"/>
      <c r="D137" s="28"/>
    </row>
    <row r="138" spans="1:4" ht="12.75">
      <c r="A138" s="28"/>
      <c r="B138" s="28"/>
      <c r="C138" s="28"/>
      <c r="D138" s="28"/>
    </row>
    <row r="139" spans="1:4" ht="12.75">
      <c r="A139" s="28"/>
      <c r="B139" s="28"/>
      <c r="C139" s="28"/>
      <c r="D139" s="28"/>
    </row>
    <row r="140" spans="1:4" ht="12.75">
      <c r="A140" s="28"/>
      <c r="B140" s="28"/>
      <c r="C140" s="28"/>
      <c r="D140" s="28"/>
    </row>
    <row r="141" spans="1:4" ht="12.75">
      <c r="A141" s="28"/>
      <c r="B141" s="28"/>
      <c r="C141" s="28"/>
      <c r="D141" s="28"/>
    </row>
    <row r="142" spans="1:4" ht="12.75">
      <c r="A142" s="28"/>
      <c r="B142" s="28"/>
      <c r="C142" s="28"/>
      <c r="D142" s="28"/>
    </row>
    <row r="143" spans="1:4" ht="12.75">
      <c r="A143" s="28"/>
      <c r="B143" s="28"/>
      <c r="C143" s="28"/>
      <c r="D143" s="28"/>
    </row>
    <row r="144" spans="1:4" ht="12.75">
      <c r="A144" s="28"/>
      <c r="B144" s="28"/>
      <c r="C144" s="28"/>
      <c r="D144" s="28"/>
    </row>
    <row r="145" spans="1:4" ht="12.75">
      <c r="A145" s="28"/>
      <c r="B145" s="28"/>
      <c r="C145" s="28"/>
      <c r="D145" s="28"/>
    </row>
    <row r="146" spans="1:4" ht="12.75">
      <c r="A146" s="28"/>
      <c r="B146" s="28"/>
      <c r="C146" s="28"/>
      <c r="D146" s="28"/>
    </row>
    <row r="147" spans="1:4" ht="12.75">
      <c r="A147" s="28"/>
      <c r="B147" s="28"/>
      <c r="C147" s="28"/>
      <c r="D147" s="28"/>
    </row>
    <row r="148" spans="1:4" ht="12.75">
      <c r="A148" s="28"/>
      <c r="B148" s="28"/>
      <c r="C148" s="28"/>
      <c r="D148" s="28"/>
    </row>
    <row r="149" spans="1:4" ht="12.75">
      <c r="A149" s="28"/>
      <c r="B149" s="28"/>
      <c r="C149" s="28"/>
      <c r="D149" s="28"/>
    </row>
    <row r="150" spans="1:4" ht="12.75">
      <c r="A150" s="28"/>
      <c r="B150" s="28"/>
      <c r="C150" s="28"/>
      <c r="D150" s="28"/>
    </row>
    <row r="151" spans="1:4" ht="12.75">
      <c r="A151" s="28"/>
      <c r="B151" s="28"/>
      <c r="C151" s="28"/>
      <c r="D151" s="28"/>
    </row>
    <row r="152" spans="1:4" ht="12.75">
      <c r="A152" s="28"/>
      <c r="B152" s="28"/>
      <c r="C152" s="28"/>
      <c r="D152" s="28"/>
    </row>
    <row r="153" spans="1:4" ht="12.75">
      <c r="A153" s="28"/>
      <c r="B153" s="28"/>
      <c r="C153" s="28"/>
      <c r="D153" s="28"/>
    </row>
    <row r="154" spans="1:4" ht="12.75">
      <c r="A154" s="28"/>
      <c r="B154" s="28"/>
      <c r="C154" s="28"/>
      <c r="D154" s="28"/>
    </row>
    <row r="155" spans="1:4" ht="12.75">
      <c r="A155" s="28"/>
      <c r="B155" s="28"/>
      <c r="C155" s="28"/>
      <c r="D155" s="28"/>
    </row>
    <row r="156" spans="1:4" ht="12.75">
      <c r="A156" s="28"/>
      <c r="B156" s="28"/>
      <c r="C156" s="28"/>
      <c r="D156" s="28"/>
    </row>
    <row r="157" spans="1:4" ht="12.75">
      <c r="A157" s="28"/>
      <c r="B157" s="28"/>
      <c r="C157" s="28"/>
      <c r="D157" s="28"/>
    </row>
    <row r="158" spans="1:4" ht="12.75">
      <c r="A158" s="28"/>
      <c r="B158" s="28"/>
      <c r="C158" s="28"/>
      <c r="D158" s="28"/>
    </row>
    <row r="159" spans="1:4" ht="12.75">
      <c r="A159" s="28"/>
      <c r="B159" s="28"/>
      <c r="C159" s="28"/>
      <c r="D159" s="28"/>
    </row>
    <row r="160" spans="1:4" ht="12.75">
      <c r="A160" s="28"/>
      <c r="B160" s="28"/>
      <c r="C160" s="28"/>
      <c r="D160" s="28"/>
    </row>
    <row r="161" spans="1:4" ht="12.75">
      <c r="A161" s="28"/>
      <c r="B161" s="28"/>
      <c r="C161" s="28"/>
      <c r="D161" s="28"/>
    </row>
    <row r="162" spans="1:4" ht="12.75">
      <c r="A162" s="28"/>
      <c r="B162" s="28"/>
      <c r="C162" s="28"/>
      <c r="D162" s="28"/>
    </row>
    <row r="163" spans="1:4" ht="12.75">
      <c r="A163" s="28"/>
      <c r="B163" s="28"/>
      <c r="C163" s="28"/>
      <c r="D163" s="28"/>
    </row>
    <row r="164" spans="1:4" ht="12.75">
      <c r="A164" s="28"/>
      <c r="B164" s="28"/>
      <c r="C164" s="28"/>
      <c r="D164" s="28"/>
    </row>
    <row r="165" spans="1:4" ht="12.75">
      <c r="A165" s="28"/>
      <c r="B165" s="28"/>
      <c r="C165" s="28"/>
      <c r="D165" s="28"/>
    </row>
    <row r="166" spans="1:4" ht="12.75">
      <c r="A166" s="28"/>
      <c r="B166" s="28"/>
      <c r="C166" s="28"/>
      <c r="D166" s="28"/>
    </row>
    <row r="167" spans="1:4" ht="12.75">
      <c r="A167" s="28"/>
      <c r="B167" s="28"/>
      <c r="C167" s="28"/>
      <c r="D167" s="28"/>
    </row>
    <row r="168" spans="1:4" ht="12.75">
      <c r="A168" s="28"/>
      <c r="B168" s="28"/>
      <c r="C168" s="28"/>
      <c r="D168" s="28"/>
    </row>
    <row r="169" spans="1:4" ht="12.75">
      <c r="A169" s="28"/>
      <c r="B169" s="28"/>
      <c r="C169" s="28"/>
      <c r="D169" s="28"/>
    </row>
    <row r="170" spans="1:4" s="33" customFormat="1" ht="12.75">
      <c r="A170" s="28"/>
      <c r="B170" s="28"/>
      <c r="C170" s="28"/>
      <c r="D170" s="28"/>
    </row>
    <row r="171" spans="1:4" ht="12.75">
      <c r="A171" s="28"/>
      <c r="B171" s="28"/>
      <c r="C171" s="28"/>
      <c r="D171" s="28"/>
    </row>
    <row r="172" spans="1:4" ht="12.75">
      <c r="A172" s="28"/>
      <c r="B172" s="28"/>
      <c r="C172" s="28"/>
      <c r="D172" s="28"/>
    </row>
    <row r="173" spans="1:4" ht="12.75">
      <c r="A173" s="28"/>
      <c r="B173" s="28"/>
      <c r="C173" s="28"/>
      <c r="D173" s="28"/>
    </row>
    <row r="174" spans="1:4" s="33" customFormat="1" ht="12.75">
      <c r="A174" s="28"/>
      <c r="B174" s="28"/>
      <c r="C174" s="28"/>
      <c r="D174" s="28"/>
    </row>
    <row r="175" spans="1:4" ht="12.75">
      <c r="A175" s="28"/>
      <c r="B175" s="28"/>
      <c r="C175" s="28"/>
      <c r="D175" s="28"/>
    </row>
    <row r="176" spans="1:4" ht="12.75">
      <c r="A176" s="28"/>
      <c r="B176" s="28"/>
      <c r="C176" s="28"/>
      <c r="D176" s="28"/>
    </row>
    <row r="177" spans="1:4" ht="12.75">
      <c r="A177" s="28"/>
      <c r="B177" s="28"/>
      <c r="C177" s="28"/>
      <c r="D177" s="28"/>
    </row>
    <row r="178" spans="1:4" ht="12.75">
      <c r="A178" s="28"/>
      <c r="B178" s="28"/>
      <c r="C178" s="28"/>
      <c r="D178" s="28"/>
    </row>
    <row r="179" spans="1:4" ht="12.75">
      <c r="A179" s="28"/>
      <c r="B179" s="28"/>
      <c r="C179" s="28"/>
      <c r="D179" s="28"/>
    </row>
    <row r="180" spans="1:4" s="33" customFormat="1" ht="12.75">
      <c r="A180" s="28"/>
      <c r="B180" s="28"/>
      <c r="C180" s="28"/>
      <c r="D180" s="28"/>
    </row>
    <row r="181" spans="1:4" ht="12.75">
      <c r="A181" s="28"/>
      <c r="B181" s="28"/>
      <c r="C181" s="28"/>
      <c r="D181" s="28"/>
    </row>
    <row r="182" spans="1:4" ht="12.75">
      <c r="A182" s="28"/>
      <c r="B182" s="28"/>
      <c r="C182" s="28"/>
      <c r="D182" s="28"/>
    </row>
    <row r="183" spans="1:4" ht="12.75">
      <c r="A183" s="28"/>
      <c r="B183" s="28"/>
      <c r="C183" s="28"/>
      <c r="D183" s="28"/>
    </row>
    <row r="184" ht="12.75">
      <c r="C184" s="28"/>
    </row>
    <row r="185" ht="12.75">
      <c r="C185" s="28"/>
    </row>
  </sheetData>
  <printOptions/>
  <pageMargins left="1.6535433070866143" right="0.5905511811023623" top="2.204724409448819" bottom="0.984251968503937" header="0.511811023" footer="0.5118110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6:Q805"/>
  <sheetViews>
    <sheetView workbookViewId="0" topLeftCell="A1">
      <pane ySplit="11" topLeftCell="BM12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36.28125" style="65" customWidth="1"/>
    <col min="2" max="2" width="7.28125" style="79" customWidth="1"/>
    <col min="3" max="3" width="12.8515625" style="65" customWidth="1"/>
    <col min="4" max="4" width="2.00390625" style="65" customWidth="1"/>
    <col min="5" max="5" width="11.57421875" style="65" customWidth="1"/>
    <col min="6" max="6" width="2.00390625" style="65" customWidth="1"/>
    <col min="7" max="7" width="12.421875" style="65" customWidth="1"/>
    <col min="8" max="8" width="2.00390625" style="65" customWidth="1"/>
    <col min="9" max="9" width="10.57421875" style="65" customWidth="1"/>
    <col min="10" max="10" width="2.00390625" style="65" customWidth="1"/>
    <col min="11" max="11" width="11.28125" style="65" customWidth="1"/>
    <col min="12" max="12" width="1.7109375" style="65" customWidth="1"/>
    <col min="13" max="13" width="12.00390625" style="65" customWidth="1"/>
    <col min="14" max="14" width="2.00390625" style="65" customWidth="1"/>
    <col min="15" max="16384" width="9.140625" style="65" customWidth="1"/>
  </cols>
  <sheetData>
    <row r="5" ht="6" customHeight="1"/>
    <row r="6" ht="18">
      <c r="A6" s="78" t="s">
        <v>61</v>
      </c>
    </row>
    <row r="7" ht="8.25" customHeight="1"/>
    <row r="8" ht="8.25" customHeight="1"/>
    <row r="9" ht="11.25" customHeight="1"/>
    <row r="11" spans="2:14" s="66" customFormat="1" ht="48">
      <c r="B11" s="80"/>
      <c r="C11" s="67" t="s">
        <v>62</v>
      </c>
      <c r="E11" s="67" t="s">
        <v>63</v>
      </c>
      <c r="G11" s="67" t="s">
        <v>64</v>
      </c>
      <c r="I11" s="67" t="s">
        <v>106</v>
      </c>
      <c r="K11" s="67" t="s">
        <v>153</v>
      </c>
      <c r="M11" s="67" t="s">
        <v>65</v>
      </c>
      <c r="N11" s="83" t="s">
        <v>156</v>
      </c>
    </row>
    <row r="12" ht="9" customHeight="1"/>
    <row r="13" spans="1:14" ht="14.25">
      <c r="A13" s="64" t="s">
        <v>66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4.25">
      <c r="A14" s="64" t="s">
        <v>67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3:14" ht="8.25" customHeight="1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4.25">
      <c r="A16" s="64" t="s">
        <v>68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4.25">
      <c r="A17" s="65" t="s">
        <v>152</v>
      </c>
      <c r="B17" s="79">
        <v>7002</v>
      </c>
      <c r="C17" s="68">
        <v>103913.48</v>
      </c>
      <c r="D17" s="68"/>
      <c r="E17" s="68">
        <v>9600</v>
      </c>
      <c r="F17" s="68"/>
      <c r="G17" s="68">
        <v>8177.4</v>
      </c>
      <c r="H17" s="68"/>
      <c r="I17" s="68"/>
      <c r="J17" s="68"/>
      <c r="K17" s="68"/>
      <c r="L17" s="68"/>
      <c r="M17" s="69">
        <f>C17+E17-G17+I17+K17</f>
        <v>105336.08</v>
      </c>
      <c r="N17" s="69"/>
    </row>
    <row r="18" spans="1:14" ht="15">
      <c r="A18" s="65" t="s">
        <v>69</v>
      </c>
      <c r="B18" s="79">
        <v>7051</v>
      </c>
      <c r="C18" s="68">
        <v>3617.45</v>
      </c>
      <c r="D18" s="68"/>
      <c r="E18" s="68">
        <v>0</v>
      </c>
      <c r="F18" s="68"/>
      <c r="G18" s="68">
        <v>3617.45</v>
      </c>
      <c r="H18" s="68"/>
      <c r="I18" s="68"/>
      <c r="J18" s="68"/>
      <c r="K18" s="70">
        <v>0</v>
      </c>
      <c r="L18" s="68"/>
      <c r="M18" s="69">
        <f>C18+E18-G18+I18+K18</f>
        <v>0</v>
      </c>
      <c r="N18" s="69"/>
    </row>
    <row r="19" spans="3:14" ht="14.25">
      <c r="C19" s="71">
        <f>SUM(C17:C18)</f>
        <v>107530.93</v>
      </c>
      <c r="D19" s="71"/>
      <c r="E19" s="71">
        <f>SUM(E17:E18)</f>
        <v>9600</v>
      </c>
      <c r="F19" s="68"/>
      <c r="G19" s="71">
        <f>SUM(G17:G18)</f>
        <v>11794.849999999999</v>
      </c>
      <c r="H19" s="68"/>
      <c r="I19" s="71">
        <f>SUM(I17:I18)</f>
        <v>0</v>
      </c>
      <c r="J19" s="68"/>
      <c r="K19" s="71">
        <f>SUM(K17:K18)</f>
        <v>0</v>
      </c>
      <c r="L19" s="68"/>
      <c r="M19" s="71">
        <f>SUM(M17:M18)</f>
        <v>105336.08</v>
      </c>
      <c r="N19" s="72"/>
    </row>
    <row r="20" spans="3:14" ht="14.25"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4.25">
      <c r="A21" s="64" t="s">
        <v>70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4.25">
      <c r="A22" s="65" t="s">
        <v>71</v>
      </c>
      <c r="B22" s="79">
        <v>7026</v>
      </c>
      <c r="C22" s="68">
        <v>6302.36</v>
      </c>
      <c r="D22" s="68"/>
      <c r="E22" s="68">
        <v>0</v>
      </c>
      <c r="F22" s="68"/>
      <c r="G22" s="68">
        <v>0</v>
      </c>
      <c r="H22" s="68"/>
      <c r="I22" s="68"/>
      <c r="J22" s="68"/>
      <c r="K22" s="68"/>
      <c r="L22" s="68"/>
      <c r="M22" s="69">
        <f aca="true" t="shared" si="0" ref="M22:M33">C22+E22-G22+I22+K22</f>
        <v>6302.36</v>
      </c>
      <c r="N22" s="69"/>
    </row>
    <row r="23" spans="1:14" ht="14.25">
      <c r="A23" s="65" t="s">
        <v>122</v>
      </c>
      <c r="B23" s="81" t="s">
        <v>146</v>
      </c>
      <c r="C23" s="68">
        <v>28885.38</v>
      </c>
      <c r="D23" s="68"/>
      <c r="E23" s="68">
        <v>265000</v>
      </c>
      <c r="F23" s="68"/>
      <c r="G23" s="68">
        <v>88007.5</v>
      </c>
      <c r="H23" s="68"/>
      <c r="I23" s="68">
        <v>0</v>
      </c>
      <c r="J23" s="68"/>
      <c r="K23" s="68"/>
      <c r="L23" s="68"/>
      <c r="M23" s="69">
        <f t="shared" si="0"/>
        <v>205877.88</v>
      </c>
      <c r="N23" s="69"/>
    </row>
    <row r="24" spans="1:14" ht="14.25">
      <c r="A24" s="65" t="s">
        <v>72</v>
      </c>
      <c r="B24" s="79">
        <v>7073</v>
      </c>
      <c r="C24" s="68">
        <v>229870.01</v>
      </c>
      <c r="D24" s="68"/>
      <c r="E24" s="68">
        <v>74503.8</v>
      </c>
      <c r="F24" s="68"/>
      <c r="G24" s="68">
        <v>596866.26</v>
      </c>
      <c r="H24" s="68"/>
      <c r="I24" s="68">
        <v>50224</v>
      </c>
      <c r="J24" s="68"/>
      <c r="K24" s="68">
        <v>100000</v>
      </c>
      <c r="L24" s="68"/>
      <c r="M24" s="69">
        <f t="shared" si="0"/>
        <v>-142268.45</v>
      </c>
      <c r="N24" s="69"/>
    </row>
    <row r="25" spans="1:16" ht="14.25">
      <c r="A25" s="65" t="s">
        <v>73</v>
      </c>
      <c r="B25" s="79">
        <v>7074</v>
      </c>
      <c r="C25" s="68">
        <v>-13382.92</v>
      </c>
      <c r="D25" s="68"/>
      <c r="E25" s="68">
        <v>76613.3</v>
      </c>
      <c r="F25" s="68"/>
      <c r="G25" s="68">
        <v>63230.3</v>
      </c>
      <c r="H25" s="68"/>
      <c r="I25" s="68"/>
      <c r="J25" s="68"/>
      <c r="K25" s="68">
        <v>0</v>
      </c>
      <c r="L25" s="68"/>
      <c r="M25" s="69">
        <f t="shared" si="0"/>
        <v>0.08000000000174623</v>
      </c>
      <c r="N25" s="69"/>
      <c r="P25" s="65" t="s">
        <v>124</v>
      </c>
    </row>
    <row r="26" spans="1:14" ht="14.25">
      <c r="A26" s="65" t="s">
        <v>74</v>
      </c>
      <c r="B26" s="79">
        <v>7076</v>
      </c>
      <c r="C26" s="68">
        <v>-15.5</v>
      </c>
      <c r="D26" s="68"/>
      <c r="E26" s="68">
        <v>3420.75</v>
      </c>
      <c r="F26" s="68"/>
      <c r="G26" s="68">
        <v>0</v>
      </c>
      <c r="H26" s="68"/>
      <c r="I26" s="68">
        <v>0</v>
      </c>
      <c r="J26" s="68"/>
      <c r="K26" s="68">
        <v>0</v>
      </c>
      <c r="L26" s="68"/>
      <c r="M26" s="69">
        <f t="shared" si="0"/>
        <v>3405.25</v>
      </c>
      <c r="N26" s="69"/>
    </row>
    <row r="27" spans="1:14" ht="14.25">
      <c r="A27" s="65" t="s">
        <v>75</v>
      </c>
      <c r="B27" s="79">
        <v>7079</v>
      </c>
      <c r="C27" s="68">
        <v>1680.4</v>
      </c>
      <c r="D27" s="68"/>
      <c r="E27" s="68">
        <v>426766.5</v>
      </c>
      <c r="F27" s="68"/>
      <c r="G27" s="68">
        <v>403927.13</v>
      </c>
      <c r="H27" s="68"/>
      <c r="I27" s="68"/>
      <c r="J27" s="68"/>
      <c r="K27" s="68"/>
      <c r="L27" s="68"/>
      <c r="M27" s="69">
        <f t="shared" si="0"/>
        <v>24519.77000000002</v>
      </c>
      <c r="N27" s="69"/>
    </row>
    <row r="28" spans="1:14" ht="14.25">
      <c r="A28" s="65" t="s">
        <v>76</v>
      </c>
      <c r="B28" s="79">
        <v>7071</v>
      </c>
      <c r="C28" s="68">
        <v>37109.43</v>
      </c>
      <c r="D28" s="68"/>
      <c r="E28" s="68">
        <v>0</v>
      </c>
      <c r="F28" s="68"/>
      <c r="G28" s="68">
        <v>28890.5</v>
      </c>
      <c r="H28" s="68"/>
      <c r="I28" s="68"/>
      <c r="J28" s="68"/>
      <c r="K28" s="68"/>
      <c r="L28" s="68"/>
      <c r="M28" s="69">
        <f t="shared" si="0"/>
        <v>8218.93</v>
      </c>
      <c r="N28" s="69"/>
    </row>
    <row r="29" spans="1:14" ht="14.25">
      <c r="A29" s="65" t="s">
        <v>77</v>
      </c>
      <c r="B29" s="79">
        <v>7081</v>
      </c>
      <c r="C29" s="68">
        <v>74680.53</v>
      </c>
      <c r="D29" s="68"/>
      <c r="E29" s="68">
        <v>20000</v>
      </c>
      <c r="F29" s="68"/>
      <c r="G29" s="68">
        <v>87198.52</v>
      </c>
      <c r="H29" s="68"/>
      <c r="I29" s="68">
        <v>0</v>
      </c>
      <c r="J29" s="68">
        <v>0</v>
      </c>
      <c r="K29" s="68">
        <v>0</v>
      </c>
      <c r="L29" s="68"/>
      <c r="M29" s="69">
        <f t="shared" si="0"/>
        <v>7482.009999999995</v>
      </c>
      <c r="N29" s="69"/>
    </row>
    <row r="30" spans="1:14" ht="14.25">
      <c r="A30" s="65" t="s">
        <v>78</v>
      </c>
      <c r="B30" s="79">
        <v>7088</v>
      </c>
      <c r="C30" s="68">
        <v>0</v>
      </c>
      <c r="D30" s="68"/>
      <c r="E30" s="68">
        <v>134444</v>
      </c>
      <c r="F30" s="68"/>
      <c r="G30" s="68">
        <v>75664</v>
      </c>
      <c r="H30" s="68"/>
      <c r="I30" s="68">
        <v>0</v>
      </c>
      <c r="J30" s="68">
        <v>0</v>
      </c>
      <c r="K30" s="68">
        <v>0</v>
      </c>
      <c r="L30" s="68"/>
      <c r="M30" s="69">
        <f t="shared" si="0"/>
        <v>58780</v>
      </c>
      <c r="N30" s="69"/>
    </row>
    <row r="31" spans="1:14" ht="14.25">
      <c r="A31" s="65" t="s">
        <v>79</v>
      </c>
      <c r="B31" s="79">
        <v>7500</v>
      </c>
      <c r="C31" s="68">
        <v>453936.28</v>
      </c>
      <c r="D31" s="68"/>
      <c r="E31" s="68">
        <v>584051.32</v>
      </c>
      <c r="F31" s="68"/>
      <c r="G31" s="68">
        <v>441814.96</v>
      </c>
      <c r="H31" s="68"/>
      <c r="I31" s="68">
        <v>100000</v>
      </c>
      <c r="J31" s="68"/>
      <c r="K31" s="68">
        <v>100000</v>
      </c>
      <c r="L31" s="68"/>
      <c r="M31" s="69">
        <f t="shared" si="0"/>
        <v>796172.6399999999</v>
      </c>
      <c r="N31" s="69"/>
    </row>
    <row r="32" spans="1:14" s="73" customFormat="1" ht="14.25">
      <c r="A32" s="73" t="s">
        <v>80</v>
      </c>
      <c r="B32" s="82">
        <v>7056</v>
      </c>
      <c r="C32" s="74">
        <v>309121.46</v>
      </c>
      <c r="D32" s="74"/>
      <c r="E32" s="74">
        <v>359381</v>
      </c>
      <c r="F32" s="74"/>
      <c r="G32" s="74">
        <v>221294.25</v>
      </c>
      <c r="H32" s="74"/>
      <c r="I32" s="74">
        <v>0</v>
      </c>
      <c r="J32" s="74"/>
      <c r="K32" s="74">
        <v>0</v>
      </c>
      <c r="L32" s="74"/>
      <c r="M32" s="69">
        <f t="shared" si="0"/>
        <v>447208.20999999996</v>
      </c>
      <c r="N32" s="69"/>
    </row>
    <row r="33" spans="1:14" ht="14.25">
      <c r="A33" s="65" t="s">
        <v>81</v>
      </c>
      <c r="B33" s="79">
        <v>7087</v>
      </c>
      <c r="C33" s="68">
        <v>211677</v>
      </c>
      <c r="D33" s="68"/>
      <c r="E33" s="68">
        <v>418363</v>
      </c>
      <c r="F33" s="68"/>
      <c r="G33" s="68">
        <v>0</v>
      </c>
      <c r="H33" s="68"/>
      <c r="I33" s="68">
        <v>-100000</v>
      </c>
      <c r="J33" s="68"/>
      <c r="K33" s="68"/>
      <c r="L33" s="68"/>
      <c r="M33" s="69">
        <f t="shared" si="0"/>
        <v>530040</v>
      </c>
      <c r="N33" s="69"/>
    </row>
    <row r="34" spans="3:14" ht="14.25">
      <c r="C34" s="71">
        <f>SUM(C22:C33)</f>
        <v>1339864.43</v>
      </c>
      <c r="D34" s="71"/>
      <c r="E34" s="71">
        <f>SUM(E22:E33)</f>
        <v>2362543.67</v>
      </c>
      <c r="F34" s="68"/>
      <c r="G34" s="71">
        <f>SUM(G22:G33)</f>
        <v>2006893.42</v>
      </c>
      <c r="H34" s="68"/>
      <c r="I34" s="71">
        <f>SUM(I22:I33)</f>
        <v>50224</v>
      </c>
      <c r="J34" s="68"/>
      <c r="K34" s="71">
        <f>SUM(K22:K33)</f>
        <v>200000</v>
      </c>
      <c r="L34" s="68"/>
      <c r="M34" s="71">
        <f>SUM(M22:M33)</f>
        <v>1945738.68</v>
      </c>
      <c r="N34" s="72"/>
    </row>
    <row r="35" spans="3:14" ht="14.2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4.25">
      <c r="A36" s="64" t="s">
        <v>82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4.25">
      <c r="A37" s="65" t="s">
        <v>83</v>
      </c>
      <c r="B37" s="79">
        <v>7009</v>
      </c>
      <c r="C37" s="68">
        <v>11858.65</v>
      </c>
      <c r="D37" s="68"/>
      <c r="E37" s="68">
        <v>0</v>
      </c>
      <c r="F37" s="68"/>
      <c r="G37" s="68">
        <v>11659.8</v>
      </c>
      <c r="H37" s="68"/>
      <c r="I37" s="68"/>
      <c r="J37" s="68"/>
      <c r="K37" s="68">
        <v>-198.85</v>
      </c>
      <c r="L37" s="68"/>
      <c r="M37" s="69">
        <f>C37+E37-G37+I37+K37</f>
        <v>3.694822225952521E-13</v>
      </c>
      <c r="N37" s="69"/>
    </row>
    <row r="38" spans="1:14" ht="14.25">
      <c r="A38" s="65" t="s">
        <v>84</v>
      </c>
      <c r="B38" s="79">
        <v>7086</v>
      </c>
      <c r="C38" s="68">
        <v>50000</v>
      </c>
      <c r="D38" s="68"/>
      <c r="E38" s="68">
        <v>0</v>
      </c>
      <c r="F38" s="68"/>
      <c r="G38" s="68">
        <v>0</v>
      </c>
      <c r="H38" s="68"/>
      <c r="I38" s="68"/>
      <c r="J38" s="68"/>
      <c r="K38" s="68"/>
      <c r="L38" s="68"/>
      <c r="M38" s="69">
        <f>C38+E38-G38+I38+K38</f>
        <v>50000</v>
      </c>
      <c r="N38" s="69"/>
    </row>
    <row r="39" spans="1:14" ht="14.25">
      <c r="A39" s="65" t="s">
        <v>85</v>
      </c>
      <c r="B39" s="79">
        <v>7063</v>
      </c>
      <c r="C39" s="68">
        <v>7971.17</v>
      </c>
      <c r="D39" s="68"/>
      <c r="E39" s="68">
        <v>0</v>
      </c>
      <c r="F39" s="68"/>
      <c r="G39" s="68">
        <v>7971</v>
      </c>
      <c r="H39" s="68"/>
      <c r="I39" s="68"/>
      <c r="J39" s="68"/>
      <c r="K39" s="68"/>
      <c r="L39" s="68"/>
      <c r="M39" s="69">
        <f>C39+E39-G39+I39+K39</f>
        <v>0.17000000000007276</v>
      </c>
      <c r="N39" s="69"/>
    </row>
    <row r="40" spans="1:14" ht="14.25">
      <c r="A40" s="65" t="s">
        <v>154</v>
      </c>
      <c r="B40" s="79">
        <v>7089</v>
      </c>
      <c r="C40" s="68">
        <v>0</v>
      </c>
      <c r="D40" s="68"/>
      <c r="E40" s="68">
        <v>240675.3</v>
      </c>
      <c r="F40" s="68"/>
      <c r="G40" s="68">
        <v>40905</v>
      </c>
      <c r="H40" s="68"/>
      <c r="I40" s="68"/>
      <c r="J40" s="68"/>
      <c r="K40" s="68"/>
      <c r="L40" s="68"/>
      <c r="M40" s="69">
        <f>C40+E40-G40+I40+K40</f>
        <v>199770.3</v>
      </c>
      <c r="N40" s="69"/>
    </row>
    <row r="41" spans="1:14" ht="14.25">
      <c r="A41" s="65" t="s">
        <v>86</v>
      </c>
      <c r="B41" s="79">
        <v>7090</v>
      </c>
      <c r="C41" s="68">
        <v>0</v>
      </c>
      <c r="D41" s="68"/>
      <c r="E41" s="68">
        <v>0</v>
      </c>
      <c r="F41" s="68"/>
      <c r="G41" s="68">
        <v>0</v>
      </c>
      <c r="H41" s="68"/>
      <c r="I41" s="68"/>
      <c r="J41" s="68"/>
      <c r="K41" s="68">
        <v>76839</v>
      </c>
      <c r="L41" s="68"/>
      <c r="M41" s="69">
        <f>C41+E41-G41+I41+K41</f>
        <v>76839</v>
      </c>
      <c r="N41" s="69"/>
    </row>
    <row r="42" spans="3:17" ht="14.25">
      <c r="C42" s="71">
        <f>SUM(C37:C41)</f>
        <v>69829.82</v>
      </c>
      <c r="D42" s="71"/>
      <c r="E42" s="71">
        <f>SUM(E37:E41)</f>
        <v>240675.3</v>
      </c>
      <c r="F42" s="68"/>
      <c r="G42" s="71">
        <f>SUM(G37:G41)</f>
        <v>60535.8</v>
      </c>
      <c r="H42" s="68"/>
      <c r="I42" s="71">
        <f>SUM(I37:I41)</f>
        <v>0</v>
      </c>
      <c r="J42" s="68"/>
      <c r="K42" s="71">
        <f>SUM(K37:K41)</f>
        <v>76640.15</v>
      </c>
      <c r="L42" s="68"/>
      <c r="M42" s="71">
        <f>SUM(M37:M41)</f>
        <v>326609.47</v>
      </c>
      <c r="N42" s="72"/>
      <c r="O42" s="68"/>
      <c r="Q42" s="68"/>
    </row>
    <row r="43" spans="3:14" ht="14.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2.75" customHeight="1">
      <c r="A44" s="64" t="s">
        <v>87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s="73" customFormat="1" ht="14.25">
      <c r="A45" s="73" t="s">
        <v>88</v>
      </c>
      <c r="B45" s="82">
        <v>7082</v>
      </c>
      <c r="C45" s="74">
        <v>4500</v>
      </c>
      <c r="D45" s="74"/>
      <c r="E45" s="74">
        <v>0</v>
      </c>
      <c r="F45" s="74"/>
      <c r="G45" s="74">
        <v>0</v>
      </c>
      <c r="H45" s="74"/>
      <c r="I45" s="74">
        <v>-4500</v>
      </c>
      <c r="J45" s="74"/>
      <c r="K45" s="74"/>
      <c r="L45" s="74"/>
      <c r="M45" s="75">
        <f aca="true" t="shared" si="1" ref="M45:M51">C45+E45-G45+I45+K45</f>
        <v>0</v>
      </c>
      <c r="N45" s="75"/>
    </row>
    <row r="46" spans="1:14" s="73" customFormat="1" ht="14.25">
      <c r="A46" s="73" t="s">
        <v>155</v>
      </c>
      <c r="B46" s="82">
        <v>7083</v>
      </c>
      <c r="C46" s="74">
        <v>222884.78</v>
      </c>
      <c r="D46" s="74"/>
      <c r="E46" s="74">
        <v>412075.38</v>
      </c>
      <c r="F46" s="74"/>
      <c r="G46" s="74">
        <v>756158.84</v>
      </c>
      <c r="H46" s="74"/>
      <c r="I46" s="74">
        <v>0</v>
      </c>
      <c r="J46" s="74">
        <v>0</v>
      </c>
      <c r="K46" s="74">
        <v>0</v>
      </c>
      <c r="L46" s="74"/>
      <c r="M46" s="75">
        <f>C46+E46-G46+I46+K46</f>
        <v>-121198.67999999993</v>
      </c>
      <c r="N46" s="75" t="s">
        <v>125</v>
      </c>
    </row>
    <row r="47" spans="1:14" s="73" customFormat="1" ht="14.25">
      <c r="A47" s="73" t="s">
        <v>89</v>
      </c>
      <c r="B47" s="82">
        <v>7077</v>
      </c>
      <c r="C47" s="74">
        <v>-1016.55</v>
      </c>
      <c r="D47" s="74"/>
      <c r="E47" s="74">
        <v>0</v>
      </c>
      <c r="F47" s="74"/>
      <c r="G47" s="74">
        <v>-1353</v>
      </c>
      <c r="H47" s="74"/>
      <c r="I47" s="74"/>
      <c r="J47" s="74"/>
      <c r="K47" s="74">
        <v>-336.45</v>
      </c>
      <c r="L47" s="74"/>
      <c r="M47" s="75">
        <f t="shared" si="1"/>
        <v>0</v>
      </c>
      <c r="N47" s="75"/>
    </row>
    <row r="48" spans="1:14" ht="14.25">
      <c r="A48" s="65" t="s">
        <v>90</v>
      </c>
      <c r="B48" s="79">
        <v>7078</v>
      </c>
      <c r="C48" s="68">
        <v>12577.25</v>
      </c>
      <c r="D48" s="68"/>
      <c r="E48" s="68"/>
      <c r="F48" s="68"/>
      <c r="G48" s="68">
        <v>12580.62</v>
      </c>
      <c r="H48" s="68"/>
      <c r="I48" s="68"/>
      <c r="J48" s="68"/>
      <c r="K48" s="68">
        <v>3.37</v>
      </c>
      <c r="L48" s="68"/>
      <c r="M48" s="69">
        <f t="shared" si="1"/>
        <v>-8.002487561498128E-13</v>
      </c>
      <c r="N48" s="69"/>
    </row>
    <row r="49" spans="1:14" ht="14.25">
      <c r="A49" s="65" t="s">
        <v>91</v>
      </c>
      <c r="B49" s="79">
        <v>7043</v>
      </c>
      <c r="C49" s="68">
        <v>6926</v>
      </c>
      <c r="D49" s="68"/>
      <c r="E49" s="68">
        <v>0</v>
      </c>
      <c r="F49" s="68"/>
      <c r="G49" s="68">
        <v>0</v>
      </c>
      <c r="H49" s="68"/>
      <c r="I49" s="68"/>
      <c r="J49" s="68"/>
      <c r="K49" s="68"/>
      <c r="L49" s="68"/>
      <c r="M49" s="75">
        <f t="shared" si="1"/>
        <v>6926</v>
      </c>
      <c r="N49" s="75"/>
    </row>
    <row r="50" spans="1:14" ht="14.25">
      <c r="A50" s="65" t="s">
        <v>92</v>
      </c>
      <c r="B50" s="79">
        <v>7085</v>
      </c>
      <c r="C50" s="68">
        <v>-13537.24</v>
      </c>
      <c r="D50" s="68"/>
      <c r="E50" s="68">
        <v>16000</v>
      </c>
      <c r="F50" s="68"/>
      <c r="G50" s="68">
        <v>2502.76</v>
      </c>
      <c r="H50" s="68"/>
      <c r="I50" s="68"/>
      <c r="J50" s="68"/>
      <c r="K50" s="68">
        <v>40</v>
      </c>
      <c r="L50" s="68"/>
      <c r="M50" s="75">
        <f t="shared" si="1"/>
        <v>0</v>
      </c>
      <c r="N50" s="75"/>
    </row>
    <row r="51" spans="1:14" ht="14.25">
      <c r="A51" s="65" t="s">
        <v>93</v>
      </c>
      <c r="B51" s="79">
        <v>7084</v>
      </c>
      <c r="C51" s="68">
        <v>11702.63</v>
      </c>
      <c r="D51" s="68"/>
      <c r="E51" s="68">
        <v>159125.11</v>
      </c>
      <c r="F51" s="68"/>
      <c r="G51" s="68">
        <v>121024.23</v>
      </c>
      <c r="H51" s="68"/>
      <c r="I51" s="68">
        <v>-50224</v>
      </c>
      <c r="J51" s="68"/>
      <c r="K51" s="68">
        <v>420.49</v>
      </c>
      <c r="L51" s="68"/>
      <c r="M51" s="75">
        <f t="shared" si="1"/>
        <v>-5.229594535194337E-12</v>
      </c>
      <c r="N51" s="75"/>
    </row>
    <row r="52" spans="3:14" ht="14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75"/>
      <c r="N52" s="75"/>
    </row>
    <row r="53" spans="3:14" ht="14.25">
      <c r="C53" s="71">
        <f>SUM(C45:C52)</f>
        <v>244036.87000000002</v>
      </c>
      <c r="D53" s="71"/>
      <c r="E53" s="71">
        <f>SUM(E45:E52)</f>
        <v>587200.49</v>
      </c>
      <c r="F53" s="68"/>
      <c r="G53" s="71">
        <f>SUM(G45:G52)</f>
        <v>890913.45</v>
      </c>
      <c r="H53" s="68"/>
      <c r="I53" s="71">
        <f>SUM(I45:I52)</f>
        <v>-54724</v>
      </c>
      <c r="J53" s="68"/>
      <c r="K53" s="71">
        <f>SUM(K45:K52)</f>
        <v>127.41000000000003</v>
      </c>
      <c r="L53" s="68"/>
      <c r="M53" s="71">
        <f>SUM(M45:M52)</f>
        <v>-114272.67999999993</v>
      </c>
      <c r="N53" s="72"/>
    </row>
    <row r="54" spans="3:14" ht="9.7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4.25">
      <c r="A55" s="64" t="s">
        <v>94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14.25">
      <c r="A56" s="65" t="s">
        <v>95</v>
      </c>
      <c r="B56" s="79">
        <v>7066</v>
      </c>
      <c r="C56" s="68">
        <v>126470.33</v>
      </c>
      <c r="D56" s="68"/>
      <c r="E56" s="68">
        <v>0</v>
      </c>
      <c r="F56" s="68"/>
      <c r="G56" s="68">
        <v>9303.07</v>
      </c>
      <c r="H56" s="68"/>
      <c r="I56" s="68"/>
      <c r="J56" s="68"/>
      <c r="K56" s="68"/>
      <c r="L56" s="68"/>
      <c r="M56" s="69">
        <f>C56+E56-G56+I56+K56</f>
        <v>117167.26000000001</v>
      </c>
      <c r="N56" s="69"/>
    </row>
    <row r="57" spans="1:14" ht="14.25">
      <c r="A57" s="65" t="s">
        <v>96</v>
      </c>
      <c r="B57" s="79">
        <v>7057</v>
      </c>
      <c r="C57" s="68">
        <v>12176.52</v>
      </c>
      <c r="D57" s="68"/>
      <c r="E57" s="68">
        <v>0</v>
      </c>
      <c r="F57" s="68"/>
      <c r="G57" s="68">
        <v>0</v>
      </c>
      <c r="H57" s="68"/>
      <c r="I57" s="68"/>
      <c r="J57" s="68"/>
      <c r="K57" s="68"/>
      <c r="L57" s="68"/>
      <c r="M57" s="69">
        <f>C57+E57-G57+I57+K57</f>
        <v>12176.52</v>
      </c>
      <c r="N57" s="69"/>
    </row>
    <row r="58" spans="1:14" ht="14.25">
      <c r="A58" s="65" t="s">
        <v>97</v>
      </c>
      <c r="B58" s="79">
        <v>7070</v>
      </c>
      <c r="C58" s="68">
        <v>2786.06</v>
      </c>
      <c r="D58" s="68"/>
      <c r="E58" s="68">
        <v>18259.59</v>
      </c>
      <c r="F58" s="68"/>
      <c r="G58" s="68">
        <v>15451.79</v>
      </c>
      <c r="H58" s="68"/>
      <c r="I58" s="68">
        <v>4500</v>
      </c>
      <c r="J58" s="68"/>
      <c r="K58" s="68"/>
      <c r="L58" s="68"/>
      <c r="M58" s="69">
        <f>C58+E58-G58+I58+K58</f>
        <v>10093.86</v>
      </c>
      <c r="N58" s="69"/>
    </row>
    <row r="59" spans="3:14" ht="14.25">
      <c r="C59" s="71">
        <f>SUM(C56:C58)</f>
        <v>141432.91</v>
      </c>
      <c r="D59" s="71"/>
      <c r="E59" s="71">
        <f>SUM(E56:E58)</f>
        <v>18259.59</v>
      </c>
      <c r="F59" s="68"/>
      <c r="G59" s="71">
        <f>SUM(G56:G58)</f>
        <v>24754.86</v>
      </c>
      <c r="H59" s="68"/>
      <c r="I59" s="71">
        <f>SUM(I56:I58)</f>
        <v>4500</v>
      </c>
      <c r="J59" s="68"/>
      <c r="K59" s="71">
        <f>SUM(K56:K58)</f>
        <v>0</v>
      </c>
      <c r="L59" s="68"/>
      <c r="M59" s="71">
        <f>SUM(M56:M58)</f>
        <v>139437.64</v>
      </c>
      <c r="N59" s="72"/>
    </row>
    <row r="60" spans="3:14" ht="14.2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3:14" ht="14.2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3:15" ht="15" thickBot="1">
      <c r="C62" s="76">
        <f>C19+C34+C42+C53+C59</f>
        <v>1902694.96</v>
      </c>
      <c r="D62" s="68"/>
      <c r="E62" s="76">
        <f>E19+E34+E42+E53+E59</f>
        <v>3218279.05</v>
      </c>
      <c r="F62" s="68"/>
      <c r="G62" s="76">
        <f>G19+G34+G42+G53+G59</f>
        <v>2994892.38</v>
      </c>
      <c r="H62" s="68"/>
      <c r="I62" s="76">
        <f>I19+I34+I42+I53+I59</f>
        <v>0</v>
      </c>
      <c r="J62" s="68"/>
      <c r="K62" s="76">
        <f>K19+K34+K42+K53+K59</f>
        <v>276767.56</v>
      </c>
      <c r="L62" s="68"/>
      <c r="M62" s="76">
        <f>M19+M34+M42+M53+M59</f>
        <v>2402849.19</v>
      </c>
      <c r="N62" s="72"/>
      <c r="O62" s="69"/>
    </row>
    <row r="63" spans="3:14" ht="15" thickTop="1">
      <c r="C63" s="72"/>
      <c r="D63" s="68"/>
      <c r="E63" s="72"/>
      <c r="F63" s="68"/>
      <c r="G63" s="72"/>
      <c r="H63" s="68"/>
      <c r="I63" s="72"/>
      <c r="J63" s="68"/>
      <c r="K63" s="72"/>
      <c r="L63" s="68"/>
      <c r="M63" s="72"/>
      <c r="N63" s="72"/>
    </row>
    <row r="64" spans="3:14" ht="14.25">
      <c r="C64" s="72"/>
      <c r="D64" s="68"/>
      <c r="E64" s="72"/>
      <c r="F64" s="68"/>
      <c r="G64" s="72"/>
      <c r="H64" s="68"/>
      <c r="I64" s="72"/>
      <c r="J64" s="68"/>
      <c r="K64" s="72"/>
      <c r="L64" s="68"/>
      <c r="M64" s="72"/>
      <c r="N64" s="72"/>
    </row>
    <row r="65" spans="1:14" ht="14.25">
      <c r="A65" s="65" t="s">
        <v>127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69"/>
    </row>
    <row r="66" spans="1:14" ht="14.25">
      <c r="A66" s="65" t="s">
        <v>126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3:14" ht="14.25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4.25">
      <c r="A68" s="65" t="s">
        <v>128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3:14" ht="14.25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3:14" ht="14.25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3:14" ht="14.25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3:14" ht="14.25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3:14" ht="14.25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3:14" ht="14.25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3:14" ht="14.25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3:14" ht="14.25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3:14" ht="14.25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3:14" ht="14.25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3:14" ht="14.25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3:14" ht="14.25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ht="14.25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ht="14.25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ht="14.25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ht="14.25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ht="14.25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ht="14.25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ht="14.25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ht="14.25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ht="14.25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ht="14.25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ht="14.25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ht="14.25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ht="14.25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ht="14.25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ht="14.25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ht="14.25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ht="14.25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ht="14.25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ht="14.25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ht="14.25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ht="14.25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ht="14.25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ht="14.25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ht="14.25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ht="14.25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ht="14.25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ht="14.25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ht="14.25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ht="14.25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ht="14.25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ht="14.25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ht="14.25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ht="14.25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ht="14.25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ht="14.25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ht="14.25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ht="14.25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ht="14.25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ht="14.25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ht="14.25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ht="14.25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ht="14.2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ht="14.25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ht="14.25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ht="14.25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ht="14.25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ht="14.25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ht="14.25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ht="14.25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ht="14.25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ht="14.25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ht="14.25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ht="14.25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ht="14.25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ht="14.25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ht="14.25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ht="14.25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ht="14.25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ht="14.25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ht="14.25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ht="14.25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ht="14.25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ht="14.25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ht="14.25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ht="14.25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ht="14.25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ht="14.25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ht="14.25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ht="14.25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ht="14.25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ht="14.25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ht="14.25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ht="14.25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ht="14.25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ht="14.25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ht="14.25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ht="14.25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ht="14.25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ht="14.25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ht="14.25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ht="14.25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ht="14.25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ht="14.25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ht="14.25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ht="14.25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ht="14.25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ht="14.25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ht="14.25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ht="14.25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ht="14.25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ht="14.25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ht="14.25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ht="14.25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ht="14.25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ht="14.25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ht="14.25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ht="14.25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ht="14.25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ht="14.25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ht="14.25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ht="14.25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ht="14.25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ht="14.25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ht="14.25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ht="14.25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ht="14.25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ht="14.25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ht="14.25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ht="14.25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ht="14.25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ht="14.25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ht="14.25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ht="14.25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ht="14.25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ht="14.25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ht="14.25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ht="14.25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ht="14.25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ht="14.25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ht="14.25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ht="14.25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ht="14.25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ht="14.25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ht="14.25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ht="14.25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ht="14.25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ht="14.25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ht="14.25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ht="14.25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ht="14.25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ht="14.25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ht="14.25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ht="14.25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ht="14.25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ht="14.25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ht="14.25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ht="14.25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ht="14.25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ht="14.25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ht="14.25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ht="14.25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ht="14.25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ht="14.25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ht="14.25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ht="14.25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ht="14.25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ht="14.25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ht="14.25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ht="14.25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ht="14.25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ht="14.25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ht="14.25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ht="14.25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ht="14.25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ht="14.25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ht="14.25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ht="14.25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ht="14.25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ht="14.25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ht="14.25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ht="14.25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ht="14.25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ht="14.25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ht="14.25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ht="14.25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ht="14.25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ht="14.25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ht="14.25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ht="14.25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ht="14.25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ht="14.25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ht="14.25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ht="14.25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ht="14.25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ht="14.25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ht="14.25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ht="14.25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ht="14.25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ht="14.25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ht="14.25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ht="14.25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ht="14.25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ht="14.25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ht="14.25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ht="14.25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ht="14.25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ht="14.25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ht="14.25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ht="14.25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ht="14.25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ht="14.25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ht="14.25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ht="14.25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ht="14.25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ht="14.25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ht="14.25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ht="14.25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ht="14.25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ht="14.25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ht="14.25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ht="14.25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ht="14.25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ht="14.25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ht="14.25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ht="14.25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ht="14.25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ht="14.25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ht="14.25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ht="14.25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ht="14.25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ht="14.25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ht="14.25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3:14" ht="14.25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3:14" ht="14.25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3:14" ht="14.25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3:14" ht="14.25"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3:14" ht="14.25"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3:14" ht="14.25"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3:14" ht="14.25"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3:14" ht="14.25"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3:14" ht="14.25"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3:14" ht="14.25"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3:14" ht="14.25"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3:14" ht="14.25"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3:14" ht="14.25"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3:14" ht="14.25"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3:14" ht="14.25"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3:14" ht="14.25"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3:14" ht="14.25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3:14" ht="14.25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3:14" ht="14.25"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3:14" ht="14.25"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3:14" ht="14.25"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3:14" ht="14.25"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3:14" ht="14.25"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3:14" ht="14.25"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3:14" ht="14.25"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3:14" ht="14.25"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3:14" ht="14.25"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3:14" ht="14.25"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3:14" ht="14.25"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3:14" ht="14.25"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3:14" ht="14.25"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3:14" ht="14.25"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3:14" ht="14.25"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3:14" ht="14.25"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3:14" ht="14.25"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3:14" ht="14.25"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3:14" ht="14.25"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3:14" ht="14.25"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3:14" ht="14.25"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3:14" ht="14.25"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3:14" ht="14.25"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3:14" ht="14.25"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3:14" ht="14.25"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3:14" ht="14.25"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3:14" ht="14.25"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3:14" ht="14.25"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3:14" ht="14.25"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3:14" ht="14.25"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3:14" ht="14.25"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3:14" ht="14.25"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3:14" ht="14.25"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3:14" ht="14.25"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3:14" ht="14.25"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3:14" ht="14.25"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3:14" ht="14.25"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3:14" ht="14.25"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3:14" ht="14.25"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3:14" ht="14.25"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3:14" ht="14.25"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3:14" ht="14.25"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3:14" ht="14.25"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3:14" ht="14.25"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3:14" ht="14.25"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3:14" ht="14.25"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3:14" ht="14.25"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3:14" ht="14.25"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3:14" ht="14.25"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3:14" ht="14.25"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3:14" ht="14.25"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3:14" ht="14.25"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3:14" ht="14.25"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3:14" ht="14.25"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3:14" ht="14.25"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3:14" ht="14.25"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3:14" ht="14.25"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3:14" ht="14.25"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3:14" ht="14.25"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3:14" ht="14.25"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3:14" ht="14.25"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3:14" ht="14.25"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3:14" ht="14.25"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3:14" ht="14.25"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3:14" ht="14.25"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3:14" ht="14.25"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3:14" ht="14.25"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3:14" ht="14.25"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3:14" ht="14.25"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3:14" ht="14.25"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3:14" ht="14.25"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3:14" ht="14.25"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3:14" ht="14.25"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3:14" ht="14.25"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3:14" ht="14.25"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3:14" ht="14.25"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3:14" ht="14.25"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3:14" ht="14.25"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3:14" ht="14.25"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3:14" ht="14.25"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3:14" ht="14.25"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3:14" ht="14.25"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3:14" ht="14.25"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3:14" ht="14.25"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3:14" ht="14.25"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3:14" ht="14.25"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3:14" ht="14.25"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3:14" ht="14.25"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3:14" ht="14.25"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3:14" ht="14.25"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3:14" ht="14.25"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3:14" ht="14.25"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3:14" ht="14.25"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3:14" ht="14.25"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3:14" ht="14.25"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3:14" ht="14.25"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3:14" ht="14.25"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3:14" ht="14.25"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3:14" ht="14.25"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3:14" ht="14.25"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3:14" ht="14.25"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3:14" ht="14.25"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3:14" ht="14.25"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3:14" ht="14.25"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3:14" ht="14.25"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3:14" ht="14.25"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3:14" ht="14.25"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3:14" ht="14.25"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3:14" ht="14.25"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3:14" ht="14.25"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3:14" ht="14.25"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3:14" ht="14.25"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3:14" ht="14.25"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3:14" ht="14.25"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3:14" ht="14.25"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3:14" ht="14.25"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3:14" ht="14.25"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3:14" ht="14.25"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3:14" ht="14.25"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3:14" ht="14.25"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3:14" ht="14.25"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3:14" ht="14.25"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3:14" ht="14.25"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3:14" ht="14.25"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3:14" ht="14.25"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3:14" ht="14.25"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3:14" ht="14.25"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3:14" ht="14.25"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3:14" ht="14.25"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3:14" ht="14.25"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3:14" ht="14.25"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3:14" ht="14.25"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3:14" ht="14.25"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3:14" ht="14.25"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3:14" ht="14.25"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3:14" ht="14.25"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3:14" ht="14.25"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3:14" ht="14.25"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3:14" ht="14.25"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3:14" ht="14.25"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3:14" ht="14.25"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3:14" ht="14.25"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3:14" ht="14.25"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3:14" ht="14.25"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3:14" ht="14.25"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3:14" ht="14.25"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3:14" ht="14.25"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3:14" ht="14.25"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3:14" ht="14.25"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3:14" ht="14.25"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3:14" ht="14.25"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3:14" ht="14.25"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3:14" ht="14.25"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3:14" ht="14.25"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3:14" ht="14.25"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3:14" ht="14.25"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3:14" ht="14.25"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3:14" ht="14.25"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3:14" ht="14.25"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3:14" ht="14.25"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3:14" ht="14.25"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3:14" ht="14.25"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3:14" ht="14.25"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3:14" ht="14.25"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3:14" ht="14.25"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3:14" ht="14.25"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3:14" ht="14.25"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3:14" ht="14.25"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3:14" ht="14.25"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3:14" ht="14.25"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3:14" ht="14.25"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3:14" ht="14.25"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3:14" ht="14.25"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3:14" ht="14.25"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3:14" ht="14.25"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3:14" ht="14.25"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3:14" ht="14.25"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3:14" ht="14.25"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3:14" ht="14.25"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3:14" ht="14.25"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3:14" ht="14.25"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3:14" ht="14.25"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3:14" ht="14.25"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3:14" ht="14.25"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3:14" ht="14.25"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3:14" ht="14.25"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3:14" ht="14.25"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3:14" ht="14.25"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3:14" ht="14.25"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3:14" ht="14.25"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3:14" ht="14.25"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3:14" ht="14.25"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3:14" ht="14.25"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3:14" ht="14.25"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3:14" ht="14.25"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3:14" ht="14.25"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3:14" ht="14.25"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3:14" ht="14.25"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3:14" ht="14.25"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3:14" ht="14.25"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3:14" ht="14.25"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3:14" ht="14.25"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3:14" ht="14.25"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3:14" ht="14.25"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3:14" ht="14.25"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3:14" ht="14.25"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3:14" ht="14.25"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3:14" ht="14.25"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3:14" ht="14.25"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3:14" ht="14.25"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3:14" ht="14.25"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3:14" ht="14.25"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3:14" ht="14.25"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3:14" ht="14.25"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3:14" ht="14.25"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3:14" ht="14.25"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3:14" ht="14.25"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3:14" ht="14.25"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3:14" ht="14.25"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3:14" ht="14.25"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3:14" ht="14.25"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3:14" ht="14.25"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3:14" ht="14.25"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3:14" ht="14.25"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3:14" ht="14.25"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3:14" ht="14.25"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3:14" ht="14.25"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3:14" ht="14.25"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3:14" ht="14.25"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3:14" ht="14.25"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3:14" ht="14.25"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3:14" ht="14.25"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3:14" ht="14.25"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3:14" ht="14.25"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3:14" ht="14.25"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3:14" ht="14.25"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3:14" ht="14.25"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3:14" ht="14.25"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3:14" ht="14.25"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3:14" ht="14.25"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3:14" ht="14.25"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3:14" ht="14.25"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3:14" ht="14.25"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3:14" ht="14.25"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3:14" ht="14.25"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3:14" ht="14.25"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3:14" ht="14.25"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3:14" ht="14.25"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3:14" ht="14.25"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3:14" ht="14.25"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3:14" ht="14.25"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3:14" ht="14.25"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3:14" ht="14.25"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3:14" ht="14.25"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3:14" ht="14.25"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3:14" ht="14.25"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3:14" ht="14.25"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3:14" ht="14.25"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3:14" ht="14.25"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3:14" ht="14.25"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3:14" ht="14.25"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3:14" ht="14.25"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3:14" ht="14.25"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3:14" ht="14.25"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3:14" ht="14.25"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3:14" ht="14.25"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3:14" ht="14.25"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3:14" ht="14.25"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3:14" ht="14.25"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3:14" ht="14.25"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3:14" ht="14.25"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3:14" ht="14.25"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3:14" ht="14.25"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3:14" ht="14.25"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3:14" ht="14.25"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3:14" ht="14.25"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3:14" ht="14.25"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3:14" ht="14.25"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3:14" ht="14.25"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3:14" ht="14.25"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3:14" ht="14.25"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3:14" ht="14.25"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3:14" ht="14.25"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3:14" ht="14.25"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3:14" ht="14.25"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3:14" ht="14.25"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3:14" ht="14.25"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3:14" ht="14.25"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3:14" ht="14.25"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3:14" ht="14.25"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3:14" ht="14.25"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3:14" ht="14.25"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3:14" ht="14.25"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3:14" ht="14.25"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3:14" ht="14.25"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3:14" ht="14.25"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3:14" ht="14.25"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3:14" ht="14.25"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3:14" ht="14.25"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3:14" ht="14.25"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3:14" ht="14.25"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3:14" ht="14.25"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3:14" ht="14.25"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3:14" ht="14.25"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3:14" ht="14.25"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3:14" ht="14.25"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3:14" ht="14.25"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3:14" ht="14.25"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3:14" ht="14.25"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3:14" ht="14.25"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3:14" ht="14.25"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3:14" ht="14.25"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3:14" ht="14.25"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3:14" ht="14.25"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3:14" ht="14.25"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3:14" ht="14.25"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3:14" ht="14.25"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3:14" ht="14.25"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3:14" ht="14.25"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3:14" ht="14.25"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3:14" ht="14.25"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3:14" ht="14.25"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3:14" ht="14.25"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3:14" ht="14.25"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3:14" ht="14.25"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3:14" ht="14.25"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3:14" ht="14.25"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3:14" ht="14.25"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3:14" ht="14.25"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3:14" ht="14.25"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3:14" ht="14.25"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3:14" ht="14.25"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3:14" ht="14.25"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3:14" ht="14.25"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3:14" ht="14.25"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3:14" ht="14.25"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3:14" ht="14.25"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3:14" ht="14.25"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3:14" ht="14.25"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3:14" ht="14.25"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3:14" ht="14.25"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3:14" ht="14.25"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3:14" ht="14.25"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3:14" ht="14.25"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3:14" ht="14.25"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3:14" ht="14.25"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3:14" ht="14.25"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3:14" ht="14.25"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3:14" ht="14.25"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3:14" ht="14.25"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3:14" ht="14.25"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3:14" ht="14.25"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3:14" ht="14.25"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3:14" ht="14.25"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3:14" ht="14.25"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3:14" ht="14.25"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3:14" ht="14.25"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3:14" ht="14.25"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3:14" ht="14.25"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3:14" ht="14.25"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3:14" ht="14.25"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3:14" ht="14.25"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3:14" ht="14.25"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3:14" ht="14.25"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3:14" ht="14.25"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3:14" ht="14.25"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3:14" ht="14.25"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3:14" ht="14.25"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3:14" ht="14.25"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3:14" ht="14.25"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3:14" ht="14.25"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3:14" ht="14.25"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3:14" ht="14.25"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3:14" ht="14.25"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3:14" ht="14.25"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3:14" ht="14.25"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3:14" ht="14.25"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3:14" ht="14.25"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3:14" ht="14.25"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3:14" ht="14.25"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3:14" ht="14.25"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3:14" ht="14.25"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3:14" ht="14.25"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3:14" ht="14.25"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3:14" ht="14.25"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3:14" ht="14.25"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3:14" ht="14.25"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3:14" ht="14.25"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3:14" ht="14.25"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3:14" ht="14.25"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3:14" ht="14.25"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3:14" ht="14.25"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3:14" ht="14.25"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3:14" ht="14.25"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3:14" ht="14.25"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3:14" ht="14.25"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3:14" ht="14.25"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3:14" ht="14.25"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3:14" ht="14.25"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3:14" ht="14.25"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3:14" ht="14.25"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3:14" ht="14.25"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3:14" ht="14.25"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3:14" ht="14.25"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3:14" ht="14.25"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3:14" ht="14.25"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3:14" ht="14.25"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3:14" ht="14.25"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3:14" ht="14.25"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3:14" ht="14.25"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3:14" ht="14.25"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3:14" ht="14.25"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3:14" ht="14.25"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3:14" ht="14.25"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3:14" ht="14.25"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3:14" ht="14.25"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3:14" ht="14.25"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3:14" ht="14.25"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3:14" ht="14.25"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3:14" ht="14.25"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3:14" ht="14.25"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3:14" ht="14.25"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3:14" ht="14.25"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3:14" ht="14.25"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3:14" ht="14.25"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3:14" ht="14.25"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3:14" ht="14.25"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3:14" ht="14.25"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3:14" ht="14.25"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3:14" ht="14.25"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3:14" ht="14.25"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3:14" ht="14.25"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3:14" ht="14.25"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3:14" ht="14.25"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3:14" ht="14.25"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3:14" ht="14.25"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3:14" ht="14.25"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3:14" ht="14.25"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3:14" ht="14.25"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3:14" ht="14.25"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3:14" ht="14.25"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3:14" ht="14.25"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3:14" ht="14.25"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3:14" ht="14.25"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3:14" ht="14.25"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3:14" ht="14.25"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3:14" ht="14.25"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3:14" ht="14.25"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3:14" ht="14.25"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3:14" ht="14.25"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3:14" ht="14.25"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3:14" ht="14.25"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3:14" ht="14.25"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3:14" ht="14.25"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3:14" ht="14.25"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3:14" ht="14.25"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3:14" ht="14.25"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3:14" ht="14.25"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3:14" ht="14.25"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3:14" ht="14.25"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3:14" ht="14.25"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3:14" ht="14.25"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3:14" ht="14.25"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3:14" ht="14.25"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3:14" ht="14.25"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3:14" ht="14.25"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3:14" ht="14.25"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3:14" ht="14.25"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3:14" ht="14.25"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3:14" ht="14.25"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3:14" ht="14.25"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3:14" ht="14.25"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3:14" ht="14.25"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3:14" ht="14.25"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3:14" ht="14.25"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3:14" ht="14.25"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3:14" ht="14.25"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3:14" ht="14.25"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3:14" ht="14.25"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3:14" ht="14.25"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3:14" ht="14.25"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3:14" ht="14.25"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3:14" ht="14.25"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3:14" ht="14.25"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3:14" ht="14.25"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3:14" ht="14.25"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3:14" ht="14.25"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3:14" ht="14.25"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3:14" ht="14.25"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3:14" ht="14.25"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3:14" ht="14.25"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3:14" ht="14.25"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3:14" ht="14.25"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3:14" ht="14.25"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3:14" ht="14.25"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</sheetData>
  <printOptions horizontalCentered="1"/>
  <pageMargins left="0.35433070866141736" right="0" top="0.4330708661417323" bottom="0.4724409448818898" header="0.3937007874015748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3"/>
  <sheetViews>
    <sheetView workbookViewId="0" topLeftCell="A2">
      <selection activeCell="C13" sqref="C13"/>
    </sheetView>
  </sheetViews>
  <sheetFormatPr defaultColWidth="9.140625" defaultRowHeight="12.75"/>
  <cols>
    <col min="1" max="3" width="9.140625" style="51" customWidth="1"/>
    <col min="4" max="4" width="18.140625" style="51" customWidth="1"/>
    <col min="5" max="5" width="15.57421875" style="51" customWidth="1"/>
    <col min="6" max="6" width="3.8515625" style="51" customWidth="1"/>
    <col min="7" max="7" width="13.140625" style="51" customWidth="1"/>
    <col min="8" max="8" width="4.140625" style="51" customWidth="1"/>
    <col min="9" max="16384" width="9.140625" style="51" customWidth="1"/>
  </cols>
  <sheetData>
    <row r="1" s="49" customFormat="1" ht="15.75">
      <c r="A1" s="1" t="s">
        <v>0</v>
      </c>
    </row>
    <row r="2" s="49" customFormat="1" ht="15.75">
      <c r="A2" s="1" t="s">
        <v>1</v>
      </c>
    </row>
    <row r="3" s="49" customFormat="1" ht="15.75">
      <c r="A3" s="1" t="s">
        <v>2</v>
      </c>
    </row>
    <row r="4" s="49" customFormat="1" ht="9" customHeight="1">
      <c r="A4" s="1"/>
    </row>
    <row r="5" s="49" customFormat="1" ht="15.75">
      <c r="A5" s="1"/>
    </row>
    <row r="6" s="49" customFormat="1" ht="15.75">
      <c r="A6" s="1" t="s">
        <v>3</v>
      </c>
    </row>
    <row r="7" ht="12.75">
      <c r="A7" s="50" t="s">
        <v>4</v>
      </c>
    </row>
    <row r="8" ht="10.5" customHeight="1"/>
    <row r="10" spans="5:7" ht="12.75">
      <c r="E10" s="52">
        <v>1999</v>
      </c>
      <c r="G10" s="53">
        <v>1998</v>
      </c>
    </row>
    <row r="11" ht="12.75">
      <c r="A11" s="50" t="s">
        <v>5</v>
      </c>
    </row>
    <row r="12" ht="12.75">
      <c r="A12" s="50"/>
    </row>
    <row r="13" ht="12.75">
      <c r="A13" s="50" t="s">
        <v>6</v>
      </c>
    </row>
    <row r="14" spans="1:11" ht="12.75">
      <c r="A14" s="51" t="s">
        <v>7</v>
      </c>
      <c r="E14" s="54">
        <v>113613.22</v>
      </c>
      <c r="G14" s="55">
        <f>523.35+50868.8+101656.68+10230.14+3312.99</f>
        <v>166591.95999999996</v>
      </c>
      <c r="H14" s="55"/>
      <c r="K14" s="51" t="s">
        <v>8</v>
      </c>
    </row>
    <row r="15" spans="1:11" ht="12.75">
      <c r="A15" s="51" t="s">
        <v>9</v>
      </c>
      <c r="E15" s="54">
        <v>687226</v>
      </c>
      <c r="G15" s="55">
        <v>489545</v>
      </c>
      <c r="H15" s="55"/>
      <c r="K15" s="51">
        <v>1106</v>
      </c>
    </row>
    <row r="16" spans="1:11" ht="12.75">
      <c r="A16" s="51" t="s">
        <v>10</v>
      </c>
      <c r="E16" s="54">
        <v>2397300</v>
      </c>
      <c r="G16" s="56">
        <v>1241100</v>
      </c>
      <c r="H16" s="55"/>
      <c r="K16" s="51">
        <v>1107</v>
      </c>
    </row>
    <row r="17" spans="1:11" ht="12.75">
      <c r="A17" s="51" t="s">
        <v>11</v>
      </c>
      <c r="E17" s="54">
        <v>299049.69</v>
      </c>
      <c r="G17" s="57">
        <f>936269.61</f>
        <v>936269.61</v>
      </c>
      <c r="H17" s="55"/>
      <c r="K17" s="51" t="s">
        <v>12</v>
      </c>
    </row>
    <row r="18" spans="1:11" ht="12.75">
      <c r="A18" s="51" t="s">
        <v>13</v>
      </c>
      <c r="E18" s="58">
        <v>167887.07</v>
      </c>
      <c r="G18" s="59">
        <f>72974.13+2084+2345.6+1002.35+591.4-0.01+769.18+17.1+109-430.55-742.54-1063.65-10.68+328.2</f>
        <v>77973.53000000003</v>
      </c>
      <c r="H18" s="55"/>
      <c r="I18" s="60"/>
      <c r="K18" s="51" t="s">
        <v>14</v>
      </c>
    </row>
    <row r="19" spans="5:8" ht="18" customHeight="1">
      <c r="E19" s="55">
        <f>SUM(E14:E18)</f>
        <v>3665075.9799999995</v>
      </c>
      <c r="G19" s="55">
        <f>SUM(G14:G18)</f>
        <v>2911480.0999999996</v>
      </c>
      <c r="H19" s="55"/>
    </row>
    <row r="20" spans="5:8" ht="14.25" customHeight="1">
      <c r="E20" s="54"/>
      <c r="G20" s="55"/>
      <c r="H20" s="55"/>
    </row>
    <row r="21" spans="1:8" ht="12.75">
      <c r="A21" s="50" t="s">
        <v>15</v>
      </c>
      <c r="E21" s="54"/>
      <c r="G21" s="55"/>
      <c r="H21" s="55"/>
    </row>
    <row r="22" spans="1:11" ht="12.75">
      <c r="A22" s="51" t="s">
        <v>16</v>
      </c>
      <c r="E22" s="54">
        <v>91112.48</v>
      </c>
      <c r="G22" s="55">
        <v>67033.22</v>
      </c>
      <c r="H22" s="55"/>
      <c r="K22" s="51" t="s">
        <v>17</v>
      </c>
    </row>
    <row r="23" spans="1:11" ht="12.75">
      <c r="A23" s="51" t="s">
        <v>18</v>
      </c>
      <c r="E23" s="61">
        <v>-64689.91</v>
      </c>
      <c r="G23" s="59">
        <v>-49740.31</v>
      </c>
      <c r="H23" s="55"/>
      <c r="K23" s="51" t="s">
        <v>17</v>
      </c>
    </row>
    <row r="24" spans="5:8" ht="22.5" customHeight="1">
      <c r="E24" s="55">
        <f>E22+E23</f>
        <v>26422.569999999992</v>
      </c>
      <c r="G24" s="55">
        <f>G22+G23</f>
        <v>17292.910000000003</v>
      </c>
      <c r="H24" s="55"/>
    </row>
    <row r="25" spans="1:8" ht="12.75">
      <c r="A25" s="50"/>
      <c r="E25" s="54"/>
      <c r="G25" s="55"/>
      <c r="H25" s="55"/>
    </row>
    <row r="26" spans="1:8" ht="23.25" customHeight="1" thickBot="1">
      <c r="A26" s="50" t="s">
        <v>19</v>
      </c>
      <c r="E26" s="62">
        <f>E19+E24</f>
        <v>3691498.5499999993</v>
      </c>
      <c r="G26" s="62">
        <f>G19+G24</f>
        <v>2928773.01</v>
      </c>
      <c r="H26" s="57"/>
    </row>
    <row r="27" spans="5:8" ht="13.5" thickTop="1">
      <c r="E27" s="54"/>
      <c r="G27" s="55"/>
      <c r="H27" s="55"/>
    </row>
    <row r="28" spans="5:8" ht="12.75">
      <c r="E28" s="54"/>
      <c r="G28" s="55"/>
      <c r="H28" s="55"/>
    </row>
    <row r="29" spans="1:8" ht="32.25" customHeight="1">
      <c r="A29" s="50" t="s">
        <v>20</v>
      </c>
      <c r="E29" s="54"/>
      <c r="G29" s="55"/>
      <c r="H29" s="55"/>
    </row>
    <row r="30" spans="5:8" ht="12.75">
      <c r="E30" s="54"/>
      <c r="G30" s="55"/>
      <c r="H30" s="55"/>
    </row>
    <row r="31" spans="1:8" ht="12.75">
      <c r="A31" s="50" t="s">
        <v>21</v>
      </c>
      <c r="E31" s="54"/>
      <c r="G31" s="55"/>
      <c r="H31" s="55"/>
    </row>
    <row r="32" spans="1:11" ht="12.75">
      <c r="A32" s="51" t="s">
        <v>22</v>
      </c>
      <c r="E32" s="54">
        <v>54411.4</v>
      </c>
      <c r="G32" s="55">
        <v>112881</v>
      </c>
      <c r="H32" s="55"/>
      <c r="K32" s="51" t="s">
        <v>23</v>
      </c>
    </row>
    <row r="33" spans="1:11" ht="12.75">
      <c r="A33" s="51" t="s">
        <v>24</v>
      </c>
      <c r="E33" s="54">
        <v>510956.07</v>
      </c>
      <c r="G33" s="55">
        <f>1276.73+891.05+4292.25+535.1+4272.85+30581.65-283.9+425595.76+10000-49733.74+176846.96</f>
        <v>604274.71</v>
      </c>
      <c r="K33" s="51" t="s">
        <v>25</v>
      </c>
    </row>
    <row r="34" spans="1:8" ht="23.25" customHeight="1">
      <c r="A34" s="50" t="s">
        <v>26</v>
      </c>
      <c r="E34" s="63">
        <f>SUM(E32:E33)</f>
        <v>565367.47</v>
      </c>
      <c r="G34" s="63">
        <f>SUM(G32:G33)</f>
        <v>717155.71</v>
      </c>
      <c r="H34" s="57"/>
    </row>
    <row r="35" spans="5:8" ht="12.75">
      <c r="E35" s="54"/>
      <c r="G35" s="55"/>
      <c r="H35" s="55"/>
    </row>
    <row r="36" spans="5:8" ht="12.75">
      <c r="E36" s="54"/>
      <c r="G36" s="55"/>
      <c r="H36" s="55"/>
    </row>
    <row r="37" spans="1:8" ht="12.75">
      <c r="A37" s="50" t="s">
        <v>27</v>
      </c>
      <c r="E37" s="54"/>
      <c r="G37" s="55"/>
      <c r="H37" s="55"/>
    </row>
    <row r="38" spans="1:8" ht="12.75">
      <c r="A38" s="51" t="s">
        <v>28</v>
      </c>
      <c r="E38" s="54"/>
      <c r="G38" s="55"/>
      <c r="H38" s="55"/>
    </row>
    <row r="39" spans="1:11" ht="12.75">
      <c r="A39" s="51" t="s">
        <v>29</v>
      </c>
      <c r="E39" s="54">
        <v>723281.89</v>
      </c>
      <c r="G39" s="56">
        <f>232715.58+76206.32</f>
        <v>308921.9</v>
      </c>
      <c r="H39" s="55"/>
      <c r="K39" s="51" t="s">
        <v>30</v>
      </c>
    </row>
    <row r="40" spans="1:11" ht="12.75">
      <c r="A40" s="51" t="s">
        <v>31</v>
      </c>
      <c r="E40" s="58">
        <v>2402849.19</v>
      </c>
      <c r="G40" s="59">
        <v>1902694.96</v>
      </c>
      <c r="H40" s="55"/>
      <c r="K40" s="51" t="s">
        <v>32</v>
      </c>
    </row>
    <row r="41" spans="5:8" ht="25.5" customHeight="1">
      <c r="E41" s="59">
        <f>SUM(E39:E40)</f>
        <v>3126131.08</v>
      </c>
      <c r="G41" s="59">
        <f>G39+G40</f>
        <v>2211616.86</v>
      </c>
      <c r="H41" s="55"/>
    </row>
    <row r="42" spans="1:8" ht="21" customHeight="1" thickBot="1">
      <c r="A42" s="50" t="s">
        <v>33</v>
      </c>
      <c r="E42" s="62">
        <f>E34+E41</f>
        <v>3691498.55</v>
      </c>
      <c r="G42" s="62">
        <f>G41+G34</f>
        <v>2928772.57</v>
      </c>
      <c r="H42" s="55"/>
    </row>
    <row r="43" spans="7:8" ht="13.5" thickTop="1">
      <c r="G43" s="55"/>
      <c r="H43" s="55"/>
    </row>
    <row r="44" spans="7:8" ht="12.75">
      <c r="G44" s="55"/>
      <c r="H44" s="55"/>
    </row>
    <row r="45" spans="1:8" ht="12.75">
      <c r="A45" s="51" t="s">
        <v>128</v>
      </c>
      <c r="G45" s="55"/>
      <c r="H45" s="55"/>
    </row>
    <row r="46" spans="7:8" ht="12.75">
      <c r="G46" s="55"/>
      <c r="H46" s="55"/>
    </row>
    <row r="47" spans="7:8" ht="12.75">
      <c r="G47" s="55"/>
      <c r="H47" s="55"/>
    </row>
    <row r="48" spans="7:8" ht="12.75">
      <c r="G48" s="55"/>
      <c r="H48" s="55"/>
    </row>
    <row r="49" spans="7:8" ht="12.75">
      <c r="G49" s="55"/>
      <c r="H49" s="55"/>
    </row>
    <row r="50" spans="7:8" ht="12.75">
      <c r="G50" s="55"/>
      <c r="H50" s="55"/>
    </row>
    <row r="51" spans="7:8" ht="12.75">
      <c r="G51" s="55"/>
      <c r="H51" s="55"/>
    </row>
    <row r="52" spans="7:8" ht="12.75">
      <c r="G52" s="55"/>
      <c r="H52" s="55"/>
    </row>
    <row r="53" spans="7:8" ht="12.75">
      <c r="G53" s="55"/>
      <c r="H53" s="55"/>
    </row>
    <row r="54" spans="7:8" ht="12.75">
      <c r="G54" s="55"/>
      <c r="H54" s="55"/>
    </row>
    <row r="55" spans="7:8" ht="12.75">
      <c r="G55" s="55"/>
      <c r="H55" s="55"/>
    </row>
    <row r="56" spans="7:8" ht="12.75">
      <c r="G56" s="55"/>
      <c r="H56" s="55"/>
    </row>
    <row r="57" spans="7:8" ht="12.75">
      <c r="G57" s="55"/>
      <c r="H57" s="55"/>
    </row>
    <row r="58" spans="7:8" ht="12.75">
      <c r="G58" s="55"/>
      <c r="H58" s="55"/>
    </row>
    <row r="59" spans="7:8" ht="12.75">
      <c r="G59" s="55"/>
      <c r="H59" s="55"/>
    </row>
    <row r="60" spans="7:8" ht="12.75">
      <c r="G60" s="55"/>
      <c r="H60" s="55"/>
    </row>
    <row r="61" spans="7:8" ht="12.75">
      <c r="G61" s="55"/>
      <c r="H61" s="55"/>
    </row>
    <row r="62" spans="7:8" ht="12.75">
      <c r="G62" s="55"/>
      <c r="H62" s="55"/>
    </row>
    <row r="63" spans="7:8" ht="12.75">
      <c r="G63" s="55"/>
      <c r="H63" s="55"/>
    </row>
    <row r="64" spans="7:8" ht="12.75">
      <c r="G64" s="55"/>
      <c r="H64" s="55"/>
    </row>
    <row r="65" spans="7:8" ht="12.75">
      <c r="G65" s="55"/>
      <c r="H65" s="55"/>
    </row>
    <row r="66" spans="7:8" ht="12.75">
      <c r="G66" s="55"/>
      <c r="H66" s="55"/>
    </row>
    <row r="67" spans="7:8" ht="12.75">
      <c r="G67" s="55"/>
      <c r="H67" s="55"/>
    </row>
    <row r="68" spans="7:8" ht="12.75">
      <c r="G68" s="55"/>
      <c r="H68" s="55"/>
    </row>
    <row r="69" spans="7:8" ht="12.75">
      <c r="G69" s="55"/>
      <c r="H69" s="55"/>
    </row>
    <row r="70" spans="7:8" ht="12.75">
      <c r="G70" s="55"/>
      <c r="H70" s="55"/>
    </row>
    <row r="71" spans="7:8" ht="12.75">
      <c r="G71" s="55"/>
      <c r="H71" s="55"/>
    </row>
    <row r="72" spans="7:8" ht="12.75">
      <c r="G72" s="55"/>
      <c r="H72" s="55"/>
    </row>
    <row r="73" spans="7:8" ht="12.75">
      <c r="G73" s="55"/>
      <c r="H73" s="55"/>
    </row>
    <row r="74" spans="7:8" ht="12.75">
      <c r="G74" s="55"/>
      <c r="H74" s="55"/>
    </row>
    <row r="75" spans="7:8" ht="12.75">
      <c r="G75" s="55"/>
      <c r="H75" s="55"/>
    </row>
    <row r="76" spans="7:8" ht="12.75">
      <c r="G76" s="55"/>
      <c r="H76" s="55"/>
    </row>
    <row r="77" spans="7:8" ht="12.75">
      <c r="G77" s="55"/>
      <c r="H77" s="55"/>
    </row>
    <row r="78" spans="7:8" ht="12.75">
      <c r="G78" s="55"/>
      <c r="H78" s="55"/>
    </row>
    <row r="79" spans="7:8" ht="12.75">
      <c r="G79" s="55"/>
      <c r="H79" s="55"/>
    </row>
    <row r="80" spans="7:8" ht="12.75">
      <c r="G80" s="55"/>
      <c r="H80" s="55"/>
    </row>
    <row r="81" spans="7:8" ht="12.75">
      <c r="G81" s="55"/>
      <c r="H81" s="55"/>
    </row>
    <row r="82" spans="7:8" ht="12.75">
      <c r="G82" s="55"/>
      <c r="H82" s="55"/>
    </row>
    <row r="83" spans="7:8" ht="12.75">
      <c r="G83" s="55"/>
      <c r="H83" s="55"/>
    </row>
    <row r="84" spans="7:8" ht="12.75">
      <c r="G84" s="55"/>
      <c r="H84" s="55"/>
    </row>
    <row r="85" spans="7:8" ht="12.75">
      <c r="G85" s="55"/>
      <c r="H85" s="55"/>
    </row>
    <row r="86" spans="7:8" ht="12.75">
      <c r="G86" s="55"/>
      <c r="H86" s="55"/>
    </row>
    <row r="87" spans="7:8" ht="12.75">
      <c r="G87" s="55"/>
      <c r="H87" s="55"/>
    </row>
    <row r="88" spans="7:8" ht="12.75">
      <c r="G88" s="55"/>
      <c r="H88" s="55"/>
    </row>
    <row r="89" spans="7:8" ht="12.75">
      <c r="G89" s="55"/>
      <c r="H89" s="55"/>
    </row>
    <row r="90" spans="7:8" ht="12.75">
      <c r="G90" s="55"/>
      <c r="H90" s="55"/>
    </row>
    <row r="91" spans="7:8" ht="12.75">
      <c r="G91" s="55"/>
      <c r="H91" s="55"/>
    </row>
    <row r="92" spans="7:8" ht="12.75">
      <c r="G92" s="55"/>
      <c r="H92" s="55"/>
    </row>
    <row r="93" spans="7:8" ht="12.75">
      <c r="G93" s="55"/>
      <c r="H93" s="55"/>
    </row>
    <row r="94" spans="7:8" ht="12.75">
      <c r="G94" s="55"/>
      <c r="H94" s="55"/>
    </row>
    <row r="95" spans="7:8" ht="12.75">
      <c r="G95" s="55"/>
      <c r="H95" s="55"/>
    </row>
    <row r="96" spans="7:8" ht="12.75">
      <c r="G96" s="55"/>
      <c r="H96" s="55"/>
    </row>
    <row r="97" spans="7:8" ht="12.75">
      <c r="G97" s="55"/>
      <c r="H97" s="55"/>
    </row>
    <row r="98" spans="7:8" ht="12.75">
      <c r="G98" s="55"/>
      <c r="H98" s="55"/>
    </row>
    <row r="99" spans="7:8" ht="12.75">
      <c r="G99" s="55"/>
      <c r="H99" s="55"/>
    </row>
    <row r="100" spans="7:8" ht="12.75">
      <c r="G100" s="55"/>
      <c r="H100" s="55"/>
    </row>
    <row r="101" spans="7:8" ht="12.75">
      <c r="G101" s="55"/>
      <c r="H101" s="55"/>
    </row>
    <row r="102" spans="7:8" ht="12.75">
      <c r="G102" s="55"/>
      <c r="H102" s="55"/>
    </row>
    <row r="103" spans="7:8" ht="12.75">
      <c r="G103" s="55"/>
      <c r="H103" s="55"/>
    </row>
    <row r="104" spans="7:8" ht="12.75">
      <c r="G104" s="55"/>
      <c r="H104" s="55"/>
    </row>
    <row r="105" spans="7:8" ht="12.75">
      <c r="G105" s="55"/>
      <c r="H105" s="55"/>
    </row>
    <row r="106" spans="7:8" ht="12.75">
      <c r="G106" s="55"/>
      <c r="H106" s="55"/>
    </row>
    <row r="107" spans="7:8" ht="12.75">
      <c r="G107" s="55"/>
      <c r="H107" s="55"/>
    </row>
    <row r="108" spans="7:8" ht="12.75">
      <c r="G108" s="55"/>
      <c r="H108" s="55"/>
    </row>
    <row r="109" spans="7:8" ht="12.75">
      <c r="G109" s="55"/>
      <c r="H109" s="55"/>
    </row>
    <row r="110" spans="7:8" ht="12.75">
      <c r="G110" s="55"/>
      <c r="H110" s="55"/>
    </row>
    <row r="111" spans="7:8" ht="12.75">
      <c r="G111" s="55"/>
      <c r="H111" s="55"/>
    </row>
    <row r="112" spans="7:8" ht="12.75">
      <c r="G112" s="55"/>
      <c r="H112" s="55"/>
    </row>
    <row r="113" spans="7:8" ht="12.75">
      <c r="G113" s="55"/>
      <c r="H113" s="55"/>
    </row>
    <row r="114" spans="7:8" ht="12.75">
      <c r="G114" s="55"/>
      <c r="H114" s="55"/>
    </row>
    <row r="115" spans="7:8" ht="12.75">
      <c r="G115" s="55"/>
      <c r="H115" s="55"/>
    </row>
    <row r="116" spans="7:8" ht="12.75">
      <c r="G116" s="55"/>
      <c r="H116" s="55"/>
    </row>
    <row r="117" spans="7:8" ht="12.75">
      <c r="G117" s="55"/>
      <c r="H117" s="55"/>
    </row>
    <row r="118" spans="7:8" ht="12.75">
      <c r="G118" s="55"/>
      <c r="H118" s="55"/>
    </row>
    <row r="119" spans="7:8" ht="12.75">
      <c r="G119" s="55"/>
      <c r="H119" s="55"/>
    </row>
    <row r="120" spans="7:8" ht="12.75">
      <c r="G120" s="55"/>
      <c r="H120" s="55"/>
    </row>
    <row r="121" spans="7:8" ht="12.75">
      <c r="G121" s="55"/>
      <c r="H121" s="55"/>
    </row>
    <row r="122" spans="7:8" ht="12.75">
      <c r="G122" s="55"/>
      <c r="H122" s="55"/>
    </row>
    <row r="123" spans="7:8" ht="12.75">
      <c r="G123" s="55"/>
      <c r="H123" s="55"/>
    </row>
    <row r="124" spans="7:8" ht="12.75">
      <c r="G124" s="55"/>
      <c r="H124" s="55"/>
    </row>
    <row r="125" spans="7:8" ht="12.75">
      <c r="G125" s="55"/>
      <c r="H125" s="55"/>
    </row>
    <row r="126" spans="7:8" ht="12.75">
      <c r="G126" s="55"/>
      <c r="H126" s="55"/>
    </row>
    <row r="127" spans="7:8" ht="12.75">
      <c r="G127" s="55"/>
      <c r="H127" s="55"/>
    </row>
    <row r="128" spans="7:8" ht="12.75">
      <c r="G128" s="55"/>
      <c r="H128" s="55"/>
    </row>
    <row r="129" spans="7:8" ht="12.75">
      <c r="G129" s="55"/>
      <c r="H129" s="55"/>
    </row>
    <row r="130" spans="7:8" ht="12.75">
      <c r="G130" s="55"/>
      <c r="H130" s="55"/>
    </row>
    <row r="131" spans="7:8" ht="12.75">
      <c r="G131" s="55"/>
      <c r="H131" s="55"/>
    </row>
    <row r="132" spans="7:8" ht="12.75">
      <c r="G132" s="55"/>
      <c r="H132" s="55"/>
    </row>
    <row r="133" spans="7:8" ht="12.75">
      <c r="G133" s="55"/>
      <c r="H133" s="55"/>
    </row>
    <row r="134" spans="7:8" ht="12.75">
      <c r="G134" s="55"/>
      <c r="H134" s="55"/>
    </row>
    <row r="135" spans="7:8" ht="12.75">
      <c r="G135" s="55"/>
      <c r="H135" s="55"/>
    </row>
    <row r="136" spans="7:8" ht="12.75">
      <c r="G136" s="55"/>
      <c r="H136" s="55"/>
    </row>
    <row r="137" spans="7:8" ht="12.75">
      <c r="G137" s="55"/>
      <c r="H137" s="55"/>
    </row>
    <row r="138" spans="7:8" ht="12.75">
      <c r="G138" s="55"/>
      <c r="H138" s="55"/>
    </row>
    <row r="139" spans="7:8" ht="12.75">
      <c r="G139" s="55"/>
      <c r="H139" s="55"/>
    </row>
    <row r="140" spans="7:8" ht="12.75">
      <c r="G140" s="55"/>
      <c r="H140" s="55"/>
    </row>
    <row r="141" spans="7:8" ht="12.75">
      <c r="G141" s="55"/>
      <c r="H141" s="55"/>
    </row>
    <row r="142" spans="7:8" ht="12.75">
      <c r="G142" s="55"/>
      <c r="H142" s="55"/>
    </row>
    <row r="143" spans="7:8" ht="12.75">
      <c r="G143" s="55"/>
      <c r="H143" s="55"/>
    </row>
    <row r="144" spans="7:8" ht="12.75">
      <c r="G144" s="55"/>
      <c r="H144" s="55"/>
    </row>
    <row r="145" spans="7:8" ht="12.75">
      <c r="G145" s="55"/>
      <c r="H145" s="55"/>
    </row>
    <row r="146" spans="7:8" ht="12.75">
      <c r="G146" s="55"/>
      <c r="H146" s="55"/>
    </row>
    <row r="147" spans="7:8" ht="12.75">
      <c r="G147" s="55"/>
      <c r="H147" s="55"/>
    </row>
    <row r="148" spans="7:8" ht="12.75">
      <c r="G148" s="55"/>
      <c r="H148" s="55"/>
    </row>
    <row r="149" spans="7:8" ht="12.75">
      <c r="G149" s="55"/>
      <c r="H149" s="55"/>
    </row>
    <row r="150" spans="7:8" ht="12.75">
      <c r="G150" s="55"/>
      <c r="H150" s="55"/>
    </row>
    <row r="151" spans="7:8" ht="12.75">
      <c r="G151" s="55"/>
      <c r="H151" s="55"/>
    </row>
    <row r="152" spans="7:8" ht="12.75">
      <c r="G152" s="55"/>
      <c r="H152" s="55"/>
    </row>
    <row r="153" spans="7:8" ht="12.75">
      <c r="G153" s="55"/>
      <c r="H153" s="55"/>
    </row>
    <row r="154" spans="7:8" ht="12.75">
      <c r="G154" s="55"/>
      <c r="H154" s="55"/>
    </row>
    <row r="155" spans="7:8" ht="12.75">
      <c r="G155" s="55"/>
      <c r="H155" s="55"/>
    </row>
    <row r="156" spans="7:8" ht="12.75">
      <c r="G156" s="55"/>
      <c r="H156" s="55"/>
    </row>
    <row r="157" spans="7:8" ht="12.75">
      <c r="G157" s="55"/>
      <c r="H157" s="55"/>
    </row>
    <row r="158" spans="7:8" ht="12.75">
      <c r="G158" s="55"/>
      <c r="H158" s="55"/>
    </row>
    <row r="159" spans="7:8" ht="12.75">
      <c r="G159" s="55"/>
      <c r="H159" s="55"/>
    </row>
    <row r="160" spans="7:8" ht="12.75">
      <c r="G160" s="55"/>
      <c r="H160" s="55"/>
    </row>
    <row r="161" spans="7:8" ht="12.75">
      <c r="G161" s="55"/>
      <c r="H161" s="55"/>
    </row>
    <row r="162" spans="7:8" ht="12.75">
      <c r="G162" s="55"/>
      <c r="H162" s="55"/>
    </row>
    <row r="163" spans="7:8" ht="12.75">
      <c r="G163" s="55"/>
      <c r="H163" s="55"/>
    </row>
    <row r="164" spans="7:8" ht="12.75">
      <c r="G164" s="55"/>
      <c r="H164" s="55"/>
    </row>
    <row r="165" spans="7:8" ht="12.75">
      <c r="G165" s="55"/>
      <c r="H165" s="55"/>
    </row>
    <row r="166" spans="7:8" ht="12.75">
      <c r="G166" s="55"/>
      <c r="H166" s="55"/>
    </row>
    <row r="167" spans="7:8" ht="12.75">
      <c r="G167" s="55"/>
      <c r="H167" s="55"/>
    </row>
    <row r="168" spans="7:8" ht="12.75">
      <c r="G168" s="55"/>
      <c r="H168" s="55"/>
    </row>
    <row r="169" spans="7:8" ht="12.75">
      <c r="G169" s="55"/>
      <c r="H169" s="55"/>
    </row>
    <row r="170" spans="7:8" ht="12.75">
      <c r="G170" s="55"/>
      <c r="H170" s="55"/>
    </row>
    <row r="171" spans="7:8" ht="12.75">
      <c r="G171" s="55"/>
      <c r="H171" s="55"/>
    </row>
    <row r="172" spans="7:8" ht="12.75">
      <c r="G172" s="55"/>
      <c r="H172" s="55"/>
    </row>
    <row r="173" spans="7:8" ht="12.75">
      <c r="G173" s="55"/>
      <c r="H173" s="55"/>
    </row>
    <row r="174" spans="7:8" ht="12.75">
      <c r="G174" s="55"/>
      <c r="H174" s="55"/>
    </row>
    <row r="175" spans="7:8" ht="12.75">
      <c r="G175" s="55"/>
      <c r="H175" s="55"/>
    </row>
    <row r="176" spans="7:8" ht="12.75">
      <c r="G176" s="55"/>
      <c r="H176" s="55"/>
    </row>
    <row r="177" spans="7:8" ht="12.75">
      <c r="G177" s="55"/>
      <c r="H177" s="55"/>
    </row>
    <row r="178" spans="7:8" ht="12.75">
      <c r="G178" s="55"/>
      <c r="H178" s="55"/>
    </row>
    <row r="179" spans="7:8" ht="12.75">
      <c r="G179" s="55"/>
      <c r="H179" s="55"/>
    </row>
    <row r="180" spans="7:8" ht="12.75">
      <c r="G180" s="55"/>
      <c r="H180" s="55"/>
    </row>
    <row r="181" spans="7:8" ht="12.75">
      <c r="G181" s="55"/>
      <c r="H181" s="55"/>
    </row>
    <row r="182" spans="7:8" ht="12.75">
      <c r="G182" s="55"/>
      <c r="H182" s="55"/>
    </row>
    <row r="183" spans="7:8" ht="12.75">
      <c r="G183" s="55"/>
      <c r="H183" s="55"/>
    </row>
    <row r="184" spans="7:8" ht="12.75">
      <c r="G184" s="55"/>
      <c r="H184" s="55"/>
    </row>
    <row r="185" spans="7:8" ht="12.75">
      <c r="G185" s="55"/>
      <c r="H185" s="55"/>
    </row>
    <row r="186" spans="7:8" ht="12.75">
      <c r="G186" s="55"/>
      <c r="H186" s="55"/>
    </row>
    <row r="187" spans="7:8" ht="12.75">
      <c r="G187" s="55"/>
      <c r="H187" s="55"/>
    </row>
    <row r="188" spans="7:8" ht="12.75">
      <c r="G188" s="55"/>
      <c r="H188" s="55"/>
    </row>
    <row r="189" spans="7:8" ht="12.75">
      <c r="G189" s="55"/>
      <c r="H189" s="55"/>
    </row>
    <row r="190" spans="7:8" ht="12.75">
      <c r="G190" s="55"/>
      <c r="H190" s="55"/>
    </row>
    <row r="191" spans="7:8" ht="12.75">
      <c r="G191" s="55"/>
      <c r="H191" s="55"/>
    </row>
    <row r="192" spans="7:8" ht="12.75">
      <c r="G192" s="55"/>
      <c r="H192" s="55"/>
    </row>
    <row r="193" spans="7:8" ht="12.75">
      <c r="G193" s="55"/>
      <c r="H193" s="55"/>
    </row>
    <row r="194" spans="7:8" ht="12.75">
      <c r="G194" s="55"/>
      <c r="H194" s="55"/>
    </row>
    <row r="195" spans="7:8" ht="12.75">
      <c r="G195" s="55"/>
      <c r="H195" s="55"/>
    </row>
    <row r="196" spans="7:8" ht="12.75">
      <c r="G196" s="55"/>
      <c r="H196" s="55"/>
    </row>
    <row r="197" spans="7:8" ht="12.75">
      <c r="G197" s="55"/>
      <c r="H197" s="55"/>
    </row>
    <row r="198" spans="7:8" ht="12.75">
      <c r="G198" s="55"/>
      <c r="H198" s="55"/>
    </row>
    <row r="199" spans="7:8" ht="12.75">
      <c r="G199" s="55"/>
      <c r="H199" s="55"/>
    </row>
    <row r="200" spans="7:8" ht="12.75">
      <c r="G200" s="55"/>
      <c r="H200" s="55"/>
    </row>
    <row r="201" spans="7:8" ht="12.75">
      <c r="G201" s="55"/>
      <c r="H201" s="55"/>
    </row>
    <row r="202" spans="7:8" ht="12.75">
      <c r="G202" s="55"/>
      <c r="H202" s="55"/>
    </row>
    <row r="203" spans="7:8" ht="12.75">
      <c r="G203" s="55"/>
      <c r="H203" s="55"/>
    </row>
    <row r="204" spans="7:8" ht="12.75">
      <c r="G204" s="55"/>
      <c r="H204" s="55"/>
    </row>
    <row r="205" spans="7:8" ht="12.75">
      <c r="G205" s="55"/>
      <c r="H205" s="55"/>
    </row>
    <row r="206" spans="7:8" ht="12.75">
      <c r="G206" s="55"/>
      <c r="H206" s="55"/>
    </row>
    <row r="207" spans="7:8" ht="12.75">
      <c r="G207" s="55"/>
      <c r="H207" s="55"/>
    </row>
    <row r="208" spans="7:8" ht="12.75">
      <c r="G208" s="55"/>
      <c r="H208" s="55"/>
    </row>
    <row r="209" spans="7:8" ht="12.75">
      <c r="G209" s="55"/>
      <c r="H209" s="55"/>
    </row>
    <row r="210" spans="7:8" ht="12.75">
      <c r="G210" s="55"/>
      <c r="H210" s="55"/>
    </row>
    <row r="211" spans="7:8" ht="12.75">
      <c r="G211" s="55"/>
      <c r="H211" s="55"/>
    </row>
    <row r="212" spans="7:8" ht="12.75">
      <c r="G212" s="55"/>
      <c r="H212" s="55"/>
    </row>
    <row r="213" spans="7:8" ht="12.75">
      <c r="G213" s="55"/>
      <c r="H213" s="55"/>
    </row>
    <row r="214" spans="7:8" ht="12.75">
      <c r="G214" s="55"/>
      <c r="H214" s="55"/>
    </row>
    <row r="215" spans="7:8" ht="12.75">
      <c r="G215" s="55"/>
      <c r="H215" s="55"/>
    </row>
    <row r="216" spans="7:8" ht="12.75">
      <c r="G216" s="55"/>
      <c r="H216" s="55"/>
    </row>
    <row r="217" spans="7:8" ht="12.75">
      <c r="G217" s="55"/>
      <c r="H217" s="55"/>
    </row>
    <row r="218" spans="7:8" ht="12.75">
      <c r="G218" s="55"/>
      <c r="H218" s="55"/>
    </row>
    <row r="219" spans="7:8" ht="12.75">
      <c r="G219" s="55"/>
      <c r="H219" s="55"/>
    </row>
    <row r="220" spans="7:8" ht="12.75">
      <c r="G220" s="55"/>
      <c r="H220" s="55"/>
    </row>
    <row r="221" spans="7:8" ht="12.75">
      <c r="G221" s="55"/>
      <c r="H221" s="55"/>
    </row>
    <row r="222" spans="7:8" ht="12.75">
      <c r="G222" s="55"/>
      <c r="H222" s="55"/>
    </row>
    <row r="223" spans="7:8" ht="12.75">
      <c r="G223" s="55"/>
      <c r="H223" s="55"/>
    </row>
    <row r="224" spans="7:8" ht="12.75">
      <c r="G224" s="55"/>
      <c r="H224" s="55"/>
    </row>
    <row r="225" spans="7:8" ht="12.75">
      <c r="G225" s="55"/>
      <c r="H225" s="55"/>
    </row>
    <row r="226" spans="7:8" ht="12.75">
      <c r="G226" s="55"/>
      <c r="H226" s="55"/>
    </row>
    <row r="227" spans="7:8" ht="12.75">
      <c r="G227" s="55"/>
      <c r="H227" s="55"/>
    </row>
    <row r="228" spans="7:8" ht="12.75">
      <c r="G228" s="55"/>
      <c r="H228" s="55"/>
    </row>
    <row r="229" spans="7:8" ht="12.75">
      <c r="G229" s="55"/>
      <c r="H229" s="55"/>
    </row>
    <row r="230" spans="7:8" ht="12.75">
      <c r="G230" s="55"/>
      <c r="H230" s="55"/>
    </row>
    <row r="231" spans="7:8" ht="12.75">
      <c r="G231" s="55"/>
      <c r="H231" s="55"/>
    </row>
    <row r="232" spans="7:8" ht="12.75">
      <c r="G232" s="55"/>
      <c r="H232" s="55"/>
    </row>
    <row r="233" spans="7:8" ht="12.75">
      <c r="G233" s="55"/>
      <c r="H233" s="55"/>
    </row>
    <row r="234" spans="7:8" ht="12.75">
      <c r="G234" s="55"/>
      <c r="H234" s="55"/>
    </row>
    <row r="235" spans="7:8" ht="12.75">
      <c r="G235" s="55"/>
      <c r="H235" s="55"/>
    </row>
    <row r="236" spans="7:8" ht="12.75">
      <c r="G236" s="55"/>
      <c r="H236" s="55"/>
    </row>
    <row r="237" spans="7:8" ht="12.75">
      <c r="G237" s="55"/>
      <c r="H237" s="55"/>
    </row>
    <row r="238" spans="7:8" ht="12.75">
      <c r="G238" s="55"/>
      <c r="H238" s="55"/>
    </row>
    <row r="239" spans="7:8" ht="12.75">
      <c r="G239" s="55"/>
      <c r="H239" s="55"/>
    </row>
    <row r="240" spans="7:8" ht="12.75">
      <c r="G240" s="55"/>
      <c r="H240" s="55"/>
    </row>
    <row r="241" spans="7:8" ht="12.75">
      <c r="G241" s="55"/>
      <c r="H241" s="55"/>
    </row>
    <row r="242" spans="7:8" ht="12.75">
      <c r="G242" s="55"/>
      <c r="H242" s="55"/>
    </row>
    <row r="243" spans="7:8" ht="12.75">
      <c r="G243" s="55"/>
      <c r="H243" s="55"/>
    </row>
    <row r="244" spans="7:8" ht="12.75">
      <c r="G244" s="55"/>
      <c r="H244" s="55"/>
    </row>
    <row r="245" spans="7:8" ht="12.75">
      <c r="G245" s="55"/>
      <c r="H245" s="55"/>
    </row>
    <row r="246" spans="7:8" ht="12.75">
      <c r="G246" s="55"/>
      <c r="H246" s="55"/>
    </row>
    <row r="247" spans="7:8" ht="12.75">
      <c r="G247" s="55"/>
      <c r="H247" s="55"/>
    </row>
    <row r="248" spans="7:8" ht="12.75">
      <c r="G248" s="55"/>
      <c r="H248" s="55"/>
    </row>
    <row r="249" spans="7:8" ht="12.75">
      <c r="G249" s="55"/>
      <c r="H249" s="55"/>
    </row>
    <row r="250" spans="7:8" ht="12.75">
      <c r="G250" s="55"/>
      <c r="H250" s="55"/>
    </row>
    <row r="251" spans="7:8" ht="12.75">
      <c r="G251" s="55"/>
      <c r="H251" s="55"/>
    </row>
    <row r="252" spans="7:8" ht="12.75">
      <c r="G252" s="55"/>
      <c r="H252" s="55"/>
    </row>
    <row r="253" spans="7:8" ht="12.75">
      <c r="G253" s="55"/>
      <c r="H253" s="55"/>
    </row>
    <row r="254" spans="7:8" ht="12.75">
      <c r="G254" s="55"/>
      <c r="H254" s="55"/>
    </row>
    <row r="255" spans="7:8" ht="12.75">
      <c r="G255" s="55"/>
      <c r="H255" s="55"/>
    </row>
    <row r="256" spans="7:8" ht="12.75">
      <c r="G256" s="55"/>
      <c r="H256" s="55"/>
    </row>
    <row r="257" spans="7:8" ht="12.75">
      <c r="G257" s="55"/>
      <c r="H257" s="55"/>
    </row>
    <row r="258" spans="7:8" ht="12.75">
      <c r="G258" s="55"/>
      <c r="H258" s="55"/>
    </row>
    <row r="259" spans="7:8" ht="12.75">
      <c r="G259" s="55"/>
      <c r="H259" s="55"/>
    </row>
    <row r="260" spans="7:8" ht="12.75">
      <c r="G260" s="55"/>
      <c r="H260" s="55"/>
    </row>
    <row r="261" spans="7:8" ht="12.75">
      <c r="G261" s="55"/>
      <c r="H261" s="55"/>
    </row>
    <row r="262" spans="7:8" ht="12.75">
      <c r="G262" s="55"/>
      <c r="H262" s="55"/>
    </row>
    <row r="263" spans="7:8" ht="12.75">
      <c r="G263" s="55"/>
      <c r="H263" s="55"/>
    </row>
    <row r="264" spans="7:8" ht="12.75">
      <c r="G264" s="55"/>
      <c r="H264" s="55"/>
    </row>
    <row r="265" spans="7:8" ht="12.75">
      <c r="G265" s="55"/>
      <c r="H265" s="55"/>
    </row>
    <row r="266" spans="7:8" ht="12.75">
      <c r="G266" s="55"/>
      <c r="H266" s="55"/>
    </row>
    <row r="267" spans="7:8" ht="12.75">
      <c r="G267" s="55"/>
      <c r="H267" s="55"/>
    </row>
    <row r="268" spans="7:8" ht="12.75">
      <c r="G268" s="55"/>
      <c r="H268" s="55"/>
    </row>
    <row r="269" spans="7:8" ht="12.75">
      <c r="G269" s="55"/>
      <c r="H269" s="55"/>
    </row>
    <row r="270" spans="7:8" ht="12.75">
      <c r="G270" s="55"/>
      <c r="H270" s="55"/>
    </row>
    <row r="271" spans="7:8" ht="12.75">
      <c r="G271" s="55"/>
      <c r="H271" s="55"/>
    </row>
    <row r="272" spans="7:8" ht="12.75">
      <c r="G272" s="55"/>
      <c r="H272" s="55"/>
    </row>
    <row r="273" spans="7:8" ht="12.75">
      <c r="G273" s="55"/>
      <c r="H273" s="55"/>
    </row>
    <row r="274" spans="7:8" ht="12.75">
      <c r="G274" s="55"/>
      <c r="H274" s="55"/>
    </row>
    <row r="275" spans="7:8" ht="12.75">
      <c r="G275" s="55"/>
      <c r="H275" s="55"/>
    </row>
    <row r="276" spans="7:8" ht="12.75">
      <c r="G276" s="55"/>
      <c r="H276" s="55"/>
    </row>
    <row r="277" spans="7:8" ht="12.75">
      <c r="G277" s="55"/>
      <c r="H277" s="55"/>
    </row>
    <row r="278" spans="7:8" ht="12.75">
      <c r="G278" s="55"/>
      <c r="H278" s="55"/>
    </row>
    <row r="279" spans="7:8" ht="12.75">
      <c r="G279" s="55"/>
      <c r="H279" s="55"/>
    </row>
    <row r="280" spans="7:8" ht="12.75">
      <c r="G280" s="55"/>
      <c r="H280" s="55"/>
    </row>
    <row r="281" spans="7:8" ht="12.75">
      <c r="G281" s="55"/>
      <c r="H281" s="55"/>
    </row>
    <row r="282" spans="7:8" ht="12.75">
      <c r="G282" s="55"/>
      <c r="H282" s="55"/>
    </row>
    <row r="283" spans="7:8" ht="12.75">
      <c r="G283" s="55"/>
      <c r="H283" s="55"/>
    </row>
    <row r="284" spans="7:8" ht="12.75">
      <c r="G284" s="55"/>
      <c r="H284" s="55"/>
    </row>
    <row r="285" spans="7:8" ht="12.75">
      <c r="G285" s="55"/>
      <c r="H285" s="55"/>
    </row>
    <row r="286" spans="7:8" ht="12.75">
      <c r="G286" s="55"/>
      <c r="H286" s="55"/>
    </row>
    <row r="287" spans="7:8" ht="12.75">
      <c r="G287" s="55"/>
      <c r="H287" s="55"/>
    </row>
    <row r="288" spans="7:8" ht="12.75">
      <c r="G288" s="55"/>
      <c r="H288" s="55"/>
    </row>
    <row r="289" spans="7:8" ht="12.75">
      <c r="G289" s="55"/>
      <c r="H289" s="55"/>
    </row>
    <row r="290" spans="7:8" ht="12.75">
      <c r="G290" s="55"/>
      <c r="H290" s="55"/>
    </row>
    <row r="291" spans="7:8" ht="12.75">
      <c r="G291" s="55"/>
      <c r="H291" s="55"/>
    </row>
    <row r="292" spans="7:8" ht="12.75">
      <c r="G292" s="55"/>
      <c r="H292" s="55"/>
    </row>
    <row r="293" spans="7:8" ht="12.75">
      <c r="G293" s="55"/>
      <c r="H293" s="55"/>
    </row>
    <row r="294" spans="7:8" ht="12.75">
      <c r="G294" s="55"/>
      <c r="H294" s="55"/>
    </row>
    <row r="295" spans="7:8" ht="12.75">
      <c r="G295" s="55"/>
      <c r="H295" s="55"/>
    </row>
    <row r="296" spans="7:8" ht="12.75">
      <c r="G296" s="55"/>
      <c r="H296" s="55"/>
    </row>
    <row r="297" spans="7:8" ht="12.75">
      <c r="G297" s="55"/>
      <c r="H297" s="55"/>
    </row>
    <row r="298" spans="7:8" ht="12.75">
      <c r="G298" s="55"/>
      <c r="H298" s="55"/>
    </row>
    <row r="299" spans="7:8" ht="12.75">
      <c r="G299" s="55"/>
      <c r="H299" s="55"/>
    </row>
    <row r="300" spans="7:8" ht="12.75">
      <c r="G300" s="55"/>
      <c r="H300" s="55"/>
    </row>
    <row r="301" spans="7:8" ht="12.75">
      <c r="G301" s="55"/>
      <c r="H301" s="55"/>
    </row>
    <row r="302" spans="7:8" ht="12.75">
      <c r="G302" s="55"/>
      <c r="H302" s="55"/>
    </row>
    <row r="303" spans="7:8" ht="12.75">
      <c r="G303" s="55"/>
      <c r="H303" s="55"/>
    </row>
    <row r="304" spans="7:8" ht="12.75">
      <c r="G304" s="55"/>
      <c r="H304" s="55"/>
    </row>
    <row r="305" spans="7:8" ht="12.75">
      <c r="G305" s="55"/>
      <c r="H305" s="55"/>
    </row>
    <row r="306" spans="7:8" ht="12.75">
      <c r="G306" s="55"/>
      <c r="H306" s="55"/>
    </row>
    <row r="307" spans="7:8" ht="12.75">
      <c r="G307" s="55"/>
      <c r="H307" s="55"/>
    </row>
    <row r="308" spans="7:8" ht="12.75">
      <c r="G308" s="55"/>
      <c r="H308" s="55"/>
    </row>
    <row r="309" spans="7:8" ht="12.75">
      <c r="G309" s="55"/>
      <c r="H309" s="55"/>
    </row>
    <row r="310" spans="7:8" ht="12.75">
      <c r="G310" s="55"/>
      <c r="H310" s="55"/>
    </row>
    <row r="311" spans="7:8" ht="12.75">
      <c r="G311" s="55"/>
      <c r="H311" s="55"/>
    </row>
    <row r="312" spans="7:8" ht="12.75">
      <c r="G312" s="55"/>
      <c r="H312" s="55"/>
    </row>
    <row r="313" spans="7:8" ht="12.75">
      <c r="G313" s="55"/>
      <c r="H313" s="55"/>
    </row>
    <row r="314" spans="7:8" ht="12.75">
      <c r="G314" s="55"/>
      <c r="H314" s="55"/>
    </row>
    <row r="315" spans="7:8" ht="12.75">
      <c r="G315" s="55"/>
      <c r="H315" s="55"/>
    </row>
    <row r="316" spans="7:8" ht="12.75">
      <c r="G316" s="55"/>
      <c r="H316" s="55"/>
    </row>
    <row r="317" spans="7:8" ht="12.75">
      <c r="G317" s="55"/>
      <c r="H317" s="55"/>
    </row>
    <row r="318" spans="7:8" ht="12.75">
      <c r="G318" s="55"/>
      <c r="H318" s="55"/>
    </row>
    <row r="319" spans="7:8" ht="12.75">
      <c r="G319" s="55"/>
      <c r="H319" s="55"/>
    </row>
    <row r="320" spans="7:8" ht="12.75">
      <c r="G320" s="55"/>
      <c r="H320" s="55"/>
    </row>
    <row r="321" spans="7:8" ht="12.75">
      <c r="G321" s="55"/>
      <c r="H321" s="55"/>
    </row>
    <row r="322" spans="7:8" ht="12.75">
      <c r="G322" s="55"/>
      <c r="H322" s="55"/>
    </row>
    <row r="323" spans="7:8" ht="12.75">
      <c r="G323" s="55"/>
      <c r="H323" s="55"/>
    </row>
    <row r="324" spans="7:8" ht="12.75">
      <c r="G324" s="55"/>
      <c r="H324" s="55"/>
    </row>
    <row r="325" spans="7:8" ht="12.75">
      <c r="G325" s="55"/>
      <c r="H325" s="55"/>
    </row>
    <row r="326" spans="7:8" ht="12.75">
      <c r="G326" s="55"/>
      <c r="H326" s="55"/>
    </row>
    <row r="327" spans="7:8" ht="12.75">
      <c r="G327" s="55"/>
      <c r="H327" s="55"/>
    </row>
    <row r="328" spans="7:8" ht="12.75">
      <c r="G328" s="55"/>
      <c r="H328" s="55"/>
    </row>
    <row r="329" spans="7:8" ht="12.75">
      <c r="G329" s="55"/>
      <c r="H329" s="55"/>
    </row>
    <row r="330" spans="7:8" ht="12.75">
      <c r="G330" s="55"/>
      <c r="H330" s="55"/>
    </row>
    <row r="331" spans="7:8" ht="12.75">
      <c r="G331" s="55"/>
      <c r="H331" s="55"/>
    </row>
    <row r="332" spans="7:8" ht="12.75">
      <c r="G332" s="55"/>
      <c r="H332" s="55"/>
    </row>
    <row r="333" spans="7:8" ht="12.75">
      <c r="G333" s="55"/>
      <c r="H333" s="55"/>
    </row>
    <row r="334" spans="7:8" ht="12.75">
      <c r="G334" s="55"/>
      <c r="H334" s="55"/>
    </row>
    <row r="335" spans="7:8" ht="12.75">
      <c r="G335" s="55"/>
      <c r="H335" s="55"/>
    </row>
    <row r="336" spans="7:8" ht="12.75">
      <c r="G336" s="55"/>
      <c r="H336" s="55"/>
    </row>
    <row r="337" spans="7:8" ht="12.75">
      <c r="G337" s="55"/>
      <c r="H337" s="55"/>
    </row>
    <row r="338" spans="7:8" ht="12.75">
      <c r="G338" s="55"/>
      <c r="H338" s="55"/>
    </row>
    <row r="339" spans="7:8" ht="12.75">
      <c r="G339" s="55"/>
      <c r="H339" s="55"/>
    </row>
    <row r="340" spans="7:8" ht="12.75">
      <c r="G340" s="55"/>
      <c r="H340" s="55"/>
    </row>
    <row r="341" spans="7:8" ht="12.75">
      <c r="G341" s="55"/>
      <c r="H341" s="55"/>
    </row>
    <row r="342" spans="7:8" ht="12.75">
      <c r="G342" s="55"/>
      <c r="H342" s="55"/>
    </row>
    <row r="343" spans="7:8" ht="12.75">
      <c r="G343" s="55"/>
      <c r="H343" s="55"/>
    </row>
    <row r="344" spans="7:8" ht="12.75">
      <c r="G344" s="55"/>
      <c r="H344" s="55"/>
    </row>
    <row r="345" spans="7:8" ht="12.75">
      <c r="G345" s="55"/>
      <c r="H345" s="55"/>
    </row>
    <row r="346" spans="7:8" ht="12.75">
      <c r="G346" s="55"/>
      <c r="H346" s="55"/>
    </row>
    <row r="347" spans="7:8" ht="12.75">
      <c r="G347" s="55"/>
      <c r="H347" s="55"/>
    </row>
    <row r="348" spans="7:8" ht="12.75">
      <c r="G348" s="55"/>
      <c r="H348" s="55"/>
    </row>
    <row r="349" spans="7:8" ht="12.75">
      <c r="G349" s="55"/>
      <c r="H349" s="55"/>
    </row>
    <row r="350" spans="7:8" ht="12.75">
      <c r="G350" s="55"/>
      <c r="H350" s="55"/>
    </row>
    <row r="351" spans="7:8" ht="12.75">
      <c r="G351" s="55"/>
      <c r="H351" s="55"/>
    </row>
    <row r="352" spans="7:8" ht="12.75">
      <c r="G352" s="55"/>
      <c r="H352" s="55"/>
    </row>
    <row r="353" spans="7:8" ht="12.75">
      <c r="G353" s="55"/>
      <c r="H353" s="55"/>
    </row>
    <row r="354" spans="7:8" ht="12.75">
      <c r="G354" s="55"/>
      <c r="H354" s="55"/>
    </row>
    <row r="355" spans="7:8" ht="12.75">
      <c r="G355" s="55"/>
      <c r="H355" s="55"/>
    </row>
    <row r="356" spans="7:8" ht="12.75">
      <c r="G356" s="55"/>
      <c r="H356" s="55"/>
    </row>
    <row r="357" spans="7:8" ht="12.75">
      <c r="G357" s="55"/>
      <c r="H357" s="55"/>
    </row>
    <row r="358" spans="7:8" ht="12.75">
      <c r="G358" s="55"/>
      <c r="H358" s="55"/>
    </row>
    <row r="359" spans="7:8" ht="12.75">
      <c r="G359" s="55"/>
      <c r="H359" s="55"/>
    </row>
    <row r="360" spans="7:8" ht="12.75">
      <c r="G360" s="55"/>
      <c r="H360" s="55"/>
    </row>
    <row r="361" spans="7:8" ht="12.75">
      <c r="G361" s="55"/>
      <c r="H361" s="55"/>
    </row>
    <row r="362" spans="7:8" ht="12.75">
      <c r="G362" s="55"/>
      <c r="H362" s="55"/>
    </row>
    <row r="363" spans="7:8" ht="12.75">
      <c r="G363" s="55"/>
      <c r="H363" s="55"/>
    </row>
    <row r="364" spans="7:8" ht="12.75">
      <c r="G364" s="55"/>
      <c r="H364" s="55"/>
    </row>
    <row r="365" spans="7:8" ht="12.75">
      <c r="G365" s="55"/>
      <c r="H365" s="55"/>
    </row>
    <row r="366" spans="7:8" ht="12.75">
      <c r="G366" s="55"/>
      <c r="H366" s="55"/>
    </row>
    <row r="367" spans="7:8" ht="12.75">
      <c r="G367" s="55"/>
      <c r="H367" s="55"/>
    </row>
    <row r="368" spans="7:8" ht="12.75">
      <c r="G368" s="55"/>
      <c r="H368" s="55"/>
    </row>
    <row r="369" spans="7:8" ht="12.75">
      <c r="G369" s="55"/>
      <c r="H369" s="55"/>
    </row>
    <row r="370" spans="7:8" ht="12.75">
      <c r="G370" s="55"/>
      <c r="H370" s="55"/>
    </row>
    <row r="371" spans="7:8" ht="12.75">
      <c r="G371" s="55"/>
      <c r="H371" s="55"/>
    </row>
    <row r="372" spans="7:8" ht="12.75">
      <c r="G372" s="55"/>
      <c r="H372" s="55"/>
    </row>
    <row r="373" spans="7:8" ht="12.75">
      <c r="G373" s="55"/>
      <c r="H373" s="55"/>
    </row>
  </sheetData>
  <printOptions horizontalCentered="1"/>
  <pageMargins left="0.9448818897637796" right="0.5511811023622047" top="0.66929133858267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tabSelected="1" zoomScale="75" zoomScaleNormal="75" workbookViewId="0" topLeftCell="A94">
      <selection activeCell="D32" sqref="D32"/>
    </sheetView>
  </sheetViews>
  <sheetFormatPr defaultColWidth="9.140625" defaultRowHeight="12.75"/>
  <cols>
    <col min="2" max="2" width="31.140625" style="0" customWidth="1"/>
    <col min="3" max="3" width="15.7109375" style="0" customWidth="1"/>
    <col min="4" max="4" width="5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3.7109375" style="0" customWidth="1"/>
    <col min="9" max="9" width="15.7109375" style="0" customWidth="1"/>
    <col min="11" max="11" width="12.7109375" style="0" customWidth="1"/>
    <col min="12" max="12" width="14.7109375" style="0" bestFit="1" customWidth="1"/>
  </cols>
  <sheetData>
    <row r="1" ht="18">
      <c r="A1" s="2" t="s">
        <v>0</v>
      </c>
    </row>
    <row r="2" ht="18">
      <c r="A2" s="2" t="s">
        <v>1</v>
      </c>
    </row>
    <row r="3" ht="18">
      <c r="A3" s="2" t="s">
        <v>2</v>
      </c>
    </row>
    <row r="4" ht="18">
      <c r="A4" s="3"/>
    </row>
    <row r="5" ht="18">
      <c r="A5" s="2" t="s">
        <v>34</v>
      </c>
    </row>
    <row r="6" ht="18">
      <c r="A6" s="2" t="s">
        <v>35</v>
      </c>
    </row>
    <row r="7" ht="12.75">
      <c r="A7" s="4" t="s">
        <v>36</v>
      </c>
    </row>
    <row r="9" spans="1:11" ht="30">
      <c r="A9" s="5"/>
      <c r="B9" s="5"/>
      <c r="C9" s="6" t="s">
        <v>147</v>
      </c>
      <c r="D9" s="5"/>
      <c r="E9" s="6" t="s">
        <v>148</v>
      </c>
      <c r="F9" s="5"/>
      <c r="G9" s="7" t="s">
        <v>37</v>
      </c>
      <c r="H9" s="7"/>
      <c r="I9" s="7"/>
      <c r="J9" s="5"/>
      <c r="K9" t="s">
        <v>111</v>
      </c>
    </row>
    <row r="10" spans="1:10" ht="15">
      <c r="A10" s="5"/>
      <c r="B10" s="5"/>
      <c r="C10" s="77"/>
      <c r="D10" s="5"/>
      <c r="E10" s="5"/>
      <c r="F10" s="5"/>
      <c r="G10" s="6">
        <v>1999</v>
      </c>
      <c r="H10" s="5"/>
      <c r="I10" s="6">
        <v>1998</v>
      </c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8" t="s">
        <v>38</v>
      </c>
      <c r="B12" s="5"/>
      <c r="C12" s="9"/>
      <c r="D12" s="9"/>
      <c r="E12" s="9"/>
      <c r="F12" s="9"/>
      <c r="G12" s="9"/>
      <c r="H12" s="9"/>
      <c r="I12" s="9"/>
      <c r="J12" s="5"/>
    </row>
    <row r="13" spans="1:11" ht="15">
      <c r="A13" s="5" t="s">
        <v>39</v>
      </c>
      <c r="B13" s="5"/>
      <c r="C13" s="9"/>
      <c r="D13" s="9"/>
      <c r="E13" s="9"/>
      <c r="F13" s="9"/>
      <c r="G13" s="9"/>
      <c r="H13" s="9"/>
      <c r="I13" s="9"/>
      <c r="J13" s="5"/>
      <c r="K13" t="s">
        <v>121</v>
      </c>
    </row>
    <row r="14" spans="1:13" ht="15">
      <c r="A14" s="5" t="s">
        <v>40</v>
      </c>
      <c r="B14" s="5"/>
      <c r="C14" s="9">
        <f>2254672.76</f>
        <v>2254672.76</v>
      </c>
      <c r="D14" s="9"/>
      <c r="E14" s="9">
        <v>0</v>
      </c>
      <c r="F14" s="9"/>
      <c r="G14" s="9">
        <f aca="true" t="shared" si="0" ref="G14:G19">SUM(C14:E14)</f>
        <v>2254672.76</v>
      </c>
      <c r="H14" s="9"/>
      <c r="I14" s="9">
        <v>2159472</v>
      </c>
      <c r="J14" s="5"/>
      <c r="K14" t="s">
        <v>120</v>
      </c>
      <c r="M14" t="s">
        <v>107</v>
      </c>
    </row>
    <row r="15" spans="1:13" ht="15">
      <c r="A15" s="5" t="s">
        <v>41</v>
      </c>
      <c r="B15" s="5"/>
      <c r="C15" s="19">
        <v>781722</v>
      </c>
      <c r="D15" s="20"/>
      <c r="E15" s="20">
        <v>0</v>
      </c>
      <c r="F15" s="20"/>
      <c r="G15" s="20">
        <f t="shared" si="0"/>
        <v>781722</v>
      </c>
      <c r="H15" s="20"/>
      <c r="I15" s="20">
        <v>722316</v>
      </c>
      <c r="J15" s="21"/>
      <c r="K15" s="22" t="s">
        <v>119</v>
      </c>
      <c r="M15" t="s">
        <v>101</v>
      </c>
    </row>
    <row r="16" spans="1:11" ht="15">
      <c r="A16" s="5" t="s">
        <v>129</v>
      </c>
      <c r="B16" s="5"/>
      <c r="C16" s="9">
        <v>132828.55</v>
      </c>
      <c r="D16" s="9"/>
      <c r="E16" s="9">
        <v>0</v>
      </c>
      <c r="F16" s="9"/>
      <c r="G16" s="9">
        <f t="shared" si="0"/>
        <v>132828.55</v>
      </c>
      <c r="H16" s="9"/>
      <c r="I16" s="9">
        <v>138335</v>
      </c>
      <c r="J16" s="5"/>
      <c r="K16">
        <v>100</v>
      </c>
    </row>
    <row r="17" spans="1:11" ht="15">
      <c r="A17" s="5" t="s">
        <v>43</v>
      </c>
      <c r="B17" s="5"/>
      <c r="C17" s="9">
        <v>355155.05</v>
      </c>
      <c r="D17" s="9"/>
      <c r="E17" s="9">
        <v>0</v>
      </c>
      <c r="F17" s="9"/>
      <c r="G17" s="9">
        <f t="shared" si="0"/>
        <v>355155.05</v>
      </c>
      <c r="H17" s="9"/>
      <c r="I17" s="10">
        <v>0</v>
      </c>
      <c r="J17" s="5"/>
      <c r="K17">
        <v>141</v>
      </c>
    </row>
    <row r="18" spans="1:11" ht="15">
      <c r="A18" s="5" t="s">
        <v>102</v>
      </c>
      <c r="B18" s="5"/>
      <c r="C18" s="9">
        <v>96737.93</v>
      </c>
      <c r="D18" s="9"/>
      <c r="E18" s="9">
        <v>0</v>
      </c>
      <c r="F18" s="9"/>
      <c r="G18" s="9">
        <f t="shared" si="0"/>
        <v>96737.93</v>
      </c>
      <c r="H18" s="9"/>
      <c r="I18" s="9">
        <v>130219</v>
      </c>
      <c r="J18" s="5"/>
      <c r="K18" t="s">
        <v>112</v>
      </c>
    </row>
    <row r="19" spans="1:10" ht="15">
      <c r="A19" s="5" t="s">
        <v>42</v>
      </c>
      <c r="B19" s="5"/>
      <c r="C19" s="9"/>
      <c r="D19" s="9"/>
      <c r="E19" s="9">
        <v>3218279</v>
      </c>
      <c r="F19" s="9"/>
      <c r="G19" s="9">
        <f t="shared" si="0"/>
        <v>3218279</v>
      </c>
      <c r="H19" s="9"/>
      <c r="I19" s="9">
        <v>2816468</v>
      </c>
      <c r="J19" s="5"/>
    </row>
    <row r="20" spans="1:10" ht="20.25" customHeight="1" thickBot="1">
      <c r="A20" s="5" t="s">
        <v>44</v>
      </c>
      <c r="B20" s="5"/>
      <c r="C20" s="11">
        <f>SUM(C14:C19)</f>
        <v>3621116.2899999996</v>
      </c>
      <c r="D20" s="9"/>
      <c r="E20" s="11">
        <f>SUM(E13:E19)</f>
        <v>3218279</v>
      </c>
      <c r="F20" s="9"/>
      <c r="G20" s="11">
        <f>SUM(G14:G19)</f>
        <v>6839395.289999999</v>
      </c>
      <c r="H20" s="9"/>
      <c r="I20" s="11">
        <f>SUM(I14:I19)</f>
        <v>5966810</v>
      </c>
      <c r="J20" s="5"/>
    </row>
    <row r="21" spans="1:10" ht="15.75" thickTop="1">
      <c r="A21" s="5"/>
      <c r="B21" s="5"/>
      <c r="C21" s="9"/>
      <c r="D21" s="9"/>
      <c r="E21" s="9"/>
      <c r="F21" s="9"/>
      <c r="G21" s="9"/>
      <c r="H21" s="9"/>
      <c r="I21" s="9"/>
      <c r="J21" s="5"/>
    </row>
    <row r="22" spans="1:10" ht="15">
      <c r="A22" s="5"/>
      <c r="B22" s="5"/>
      <c r="C22" s="9"/>
      <c r="D22" s="9"/>
      <c r="E22" s="9"/>
      <c r="F22" s="9"/>
      <c r="G22" s="9"/>
      <c r="H22" s="9"/>
      <c r="I22" s="9"/>
      <c r="J22" s="5"/>
    </row>
    <row r="23" spans="1:10" ht="15.75">
      <c r="A23" s="8" t="s">
        <v>45</v>
      </c>
      <c r="B23" s="5"/>
      <c r="C23" s="9"/>
      <c r="D23" s="9"/>
      <c r="E23" s="9"/>
      <c r="F23" s="9"/>
      <c r="G23" s="9"/>
      <c r="H23" s="9"/>
      <c r="I23" s="9"/>
      <c r="J23" s="5"/>
    </row>
    <row r="24" spans="1:13" ht="15">
      <c r="A24" s="5" t="s">
        <v>46</v>
      </c>
      <c r="B24" s="5"/>
      <c r="C24" s="9">
        <v>2011312.64</v>
      </c>
      <c r="D24" s="9"/>
      <c r="E24" s="9">
        <v>0</v>
      </c>
      <c r="F24" s="9"/>
      <c r="G24" s="9">
        <f>SUM(C24:E24)</f>
        <v>2011312.64</v>
      </c>
      <c r="H24" s="9"/>
      <c r="I24" s="9">
        <v>1872239</v>
      </c>
      <c r="J24" s="5"/>
      <c r="K24" t="s">
        <v>118</v>
      </c>
      <c r="M24" t="s">
        <v>108</v>
      </c>
    </row>
    <row r="25" spans="1:13" ht="15">
      <c r="A25" s="5" t="s">
        <v>47</v>
      </c>
      <c r="B25" s="5"/>
      <c r="C25" s="9">
        <v>21109</v>
      </c>
      <c r="D25" s="9"/>
      <c r="E25" s="9">
        <v>0</v>
      </c>
      <c r="F25" s="9"/>
      <c r="G25" s="9">
        <f>SUM(C25:E25)</f>
        <v>21109</v>
      </c>
      <c r="H25" s="9"/>
      <c r="I25" s="9">
        <v>20896</v>
      </c>
      <c r="J25" s="5"/>
      <c r="K25" s="15" t="s">
        <v>113</v>
      </c>
      <c r="M25" t="s">
        <v>109</v>
      </c>
    </row>
    <row r="26" spans="1:11" ht="15">
      <c r="A26" s="5" t="s">
        <v>48</v>
      </c>
      <c r="B26" s="5"/>
      <c r="C26" s="9">
        <v>101422.35</v>
      </c>
      <c r="D26" s="9"/>
      <c r="E26" s="9">
        <v>0</v>
      </c>
      <c r="F26" s="9"/>
      <c r="G26" s="9">
        <f aca="true" t="shared" si="1" ref="G26:G42">SUM(C26:E26)</f>
        <v>101422.35</v>
      </c>
      <c r="H26" s="9"/>
      <c r="I26" s="9">
        <v>122878</v>
      </c>
      <c r="J26" s="5"/>
      <c r="K26">
        <v>291</v>
      </c>
    </row>
    <row r="27" spans="1:11" ht="15">
      <c r="A27" s="5" t="s">
        <v>49</v>
      </c>
      <c r="B27" s="5"/>
      <c r="C27" s="9">
        <v>2382.85</v>
      </c>
      <c r="D27" s="9"/>
      <c r="E27" s="9">
        <v>0</v>
      </c>
      <c r="F27" s="9"/>
      <c r="G27" s="9">
        <f t="shared" si="1"/>
        <v>2382.85</v>
      </c>
      <c r="H27" s="9"/>
      <c r="I27" s="9">
        <v>859</v>
      </c>
      <c r="J27" s="5"/>
      <c r="K27">
        <v>303</v>
      </c>
    </row>
    <row r="28" spans="1:11" ht="15">
      <c r="A28" s="5" t="s">
        <v>149</v>
      </c>
      <c r="B28" s="5"/>
      <c r="C28" s="9">
        <f>335167.75</f>
        <v>335167.75</v>
      </c>
      <c r="D28" s="9"/>
      <c r="E28" s="9">
        <v>0</v>
      </c>
      <c r="F28" s="9"/>
      <c r="G28" s="9">
        <f t="shared" si="1"/>
        <v>335167.75</v>
      </c>
      <c r="H28" s="9"/>
      <c r="I28" s="9">
        <v>337932</v>
      </c>
      <c r="J28" s="5"/>
      <c r="K28" t="s">
        <v>114</v>
      </c>
    </row>
    <row r="29" spans="1:11" ht="15">
      <c r="A29" s="5" t="s">
        <v>150</v>
      </c>
      <c r="B29" s="5"/>
      <c r="C29" s="9">
        <v>110000</v>
      </c>
      <c r="D29" s="9"/>
      <c r="E29" s="9">
        <v>0</v>
      </c>
      <c r="F29" s="9"/>
      <c r="G29" s="9">
        <f t="shared" si="1"/>
        <v>110000</v>
      </c>
      <c r="H29" s="9"/>
      <c r="I29" s="9">
        <v>110000</v>
      </c>
      <c r="J29" s="5"/>
      <c r="K29">
        <v>501</v>
      </c>
    </row>
    <row r="30" spans="1:11" ht="15">
      <c r="A30" s="5" t="s">
        <v>50</v>
      </c>
      <c r="B30" s="5"/>
      <c r="C30" s="9">
        <v>61546.31</v>
      </c>
      <c r="D30" s="9"/>
      <c r="E30" s="9">
        <v>0</v>
      </c>
      <c r="F30" s="9"/>
      <c r="G30" s="9">
        <f t="shared" si="1"/>
        <v>61546.31</v>
      </c>
      <c r="H30" s="9"/>
      <c r="I30" s="9">
        <v>97167</v>
      </c>
      <c r="J30" s="5"/>
      <c r="K30" t="s">
        <v>115</v>
      </c>
    </row>
    <row r="31" spans="1:11" ht="15">
      <c r="A31" s="5" t="s">
        <v>51</v>
      </c>
      <c r="B31" s="5"/>
      <c r="C31" s="9">
        <v>178181.19</v>
      </c>
      <c r="D31" s="9"/>
      <c r="E31" s="9">
        <v>0</v>
      </c>
      <c r="F31" s="9"/>
      <c r="G31" s="9">
        <f>SUM(C31:E31)</f>
        <v>178181.19</v>
      </c>
      <c r="H31" s="9"/>
      <c r="I31" s="9">
        <v>114690</v>
      </c>
      <c r="J31" s="5"/>
      <c r="K31" t="s">
        <v>116</v>
      </c>
    </row>
    <row r="32" spans="1:11" ht="15">
      <c r="A32" s="5" t="s">
        <v>52</v>
      </c>
      <c r="B32" s="5"/>
      <c r="C32" s="9">
        <v>51213.8</v>
      </c>
      <c r="D32" s="9"/>
      <c r="E32" s="9">
        <v>0</v>
      </c>
      <c r="F32" s="9"/>
      <c r="G32" s="9">
        <f t="shared" si="1"/>
        <v>51213.8</v>
      </c>
      <c r="H32" s="9"/>
      <c r="I32" s="9">
        <v>52223</v>
      </c>
      <c r="J32" s="5"/>
      <c r="K32" t="s">
        <v>117</v>
      </c>
    </row>
    <row r="33" spans="1:11" ht="15">
      <c r="A33" s="5" t="s">
        <v>53</v>
      </c>
      <c r="B33" s="5"/>
      <c r="C33" s="9">
        <v>2300</v>
      </c>
      <c r="D33" s="9"/>
      <c r="E33" s="9">
        <v>0</v>
      </c>
      <c r="F33" s="9"/>
      <c r="G33" s="9">
        <f t="shared" si="1"/>
        <v>2300</v>
      </c>
      <c r="H33" s="9"/>
      <c r="I33" s="9">
        <v>6666</v>
      </c>
      <c r="J33" s="5"/>
      <c r="K33">
        <v>275</v>
      </c>
    </row>
    <row r="34" spans="1:11" ht="15">
      <c r="A34" s="5" t="s">
        <v>54</v>
      </c>
      <c r="B34" s="5"/>
      <c r="C34" s="9">
        <v>14977.6</v>
      </c>
      <c r="D34" s="9"/>
      <c r="E34" s="9">
        <v>0</v>
      </c>
      <c r="F34" s="9"/>
      <c r="G34" s="9">
        <f t="shared" si="1"/>
        <v>14977.6</v>
      </c>
      <c r="H34" s="9"/>
      <c r="I34" s="9">
        <v>13599</v>
      </c>
      <c r="J34" s="5"/>
      <c r="K34">
        <v>318</v>
      </c>
    </row>
    <row r="35" spans="1:11" ht="15">
      <c r="A35" s="5" t="s">
        <v>151</v>
      </c>
      <c r="B35" s="5"/>
      <c r="C35" s="9">
        <v>6000</v>
      </c>
      <c r="D35" s="9"/>
      <c r="E35" s="9">
        <v>0</v>
      </c>
      <c r="F35" s="9"/>
      <c r="G35" s="9">
        <f aca="true" t="shared" si="2" ref="G35:G40">SUM(C35:E35)</f>
        <v>6000</v>
      </c>
      <c r="H35" s="9"/>
      <c r="I35" s="9">
        <v>15900</v>
      </c>
      <c r="J35" s="5"/>
      <c r="K35">
        <v>361</v>
      </c>
    </row>
    <row r="36" spans="1:11" ht="15">
      <c r="A36" s="5" t="s">
        <v>103</v>
      </c>
      <c r="B36" s="5"/>
      <c r="C36" s="9">
        <v>34042.84</v>
      </c>
      <c r="D36" s="9"/>
      <c r="E36" s="9">
        <v>0</v>
      </c>
      <c r="F36" s="9"/>
      <c r="G36" s="9">
        <f t="shared" si="2"/>
        <v>34042.84</v>
      </c>
      <c r="H36" s="9"/>
      <c r="I36" s="9">
        <v>25602.05</v>
      </c>
      <c r="J36" s="5"/>
      <c r="K36">
        <v>352</v>
      </c>
    </row>
    <row r="37" spans="1:11" ht="15">
      <c r="A37" s="5" t="s">
        <v>104</v>
      </c>
      <c r="B37" s="5"/>
      <c r="C37" s="9">
        <v>10938.4</v>
      </c>
      <c r="D37" s="9"/>
      <c r="E37" s="9">
        <v>0</v>
      </c>
      <c r="F37" s="9"/>
      <c r="G37" s="9">
        <f t="shared" si="2"/>
        <v>10938.4</v>
      </c>
      <c r="H37" s="9"/>
      <c r="I37" s="9">
        <v>1835.04</v>
      </c>
      <c r="J37" s="5"/>
      <c r="K37">
        <v>372</v>
      </c>
    </row>
    <row r="38" spans="1:11" ht="15">
      <c r="A38" s="5" t="s">
        <v>105</v>
      </c>
      <c r="B38" s="5"/>
      <c r="C38" s="9">
        <v>5127.75</v>
      </c>
      <c r="D38" s="9"/>
      <c r="E38" s="9">
        <v>0</v>
      </c>
      <c r="F38" s="9"/>
      <c r="G38" s="9">
        <f t="shared" si="2"/>
        <v>5127.75</v>
      </c>
      <c r="H38" s="9"/>
      <c r="I38" s="9">
        <v>5389.55</v>
      </c>
      <c r="J38" s="5"/>
      <c r="K38">
        <v>374</v>
      </c>
    </row>
    <row r="39" spans="1:11" ht="15">
      <c r="A39" s="5" t="s">
        <v>110</v>
      </c>
      <c r="B39" s="5"/>
      <c r="C39" s="9">
        <v>7265.75</v>
      </c>
      <c r="D39" s="9"/>
      <c r="E39" s="9">
        <v>0</v>
      </c>
      <c r="F39" s="9"/>
      <c r="G39" s="9">
        <f t="shared" si="2"/>
        <v>7265.75</v>
      </c>
      <c r="H39" s="9"/>
      <c r="I39" s="9">
        <v>3249.25</v>
      </c>
      <c r="J39" s="5"/>
      <c r="K39">
        <v>360</v>
      </c>
    </row>
    <row r="40" spans="1:12" ht="15">
      <c r="A40" s="5" t="s">
        <v>55</v>
      </c>
      <c r="B40" s="5"/>
      <c r="C40" s="9">
        <v>5071.81</v>
      </c>
      <c r="D40" s="9"/>
      <c r="E40" s="9">
        <v>0</v>
      </c>
      <c r="F40" s="9"/>
      <c r="G40" s="9">
        <f t="shared" si="2"/>
        <v>5071.81</v>
      </c>
      <c r="H40" s="9"/>
      <c r="I40" s="9">
        <v>273</v>
      </c>
      <c r="J40" s="5"/>
      <c r="K40" s="17">
        <v>376382500</v>
      </c>
      <c r="L40" s="17"/>
    </row>
    <row r="41" spans="1:10" ht="15">
      <c r="A41" s="5" t="s">
        <v>123</v>
      </c>
      <c r="B41" s="5"/>
      <c r="C41" s="18">
        <v>-34008</v>
      </c>
      <c r="D41" s="9"/>
      <c r="E41" s="9">
        <v>0</v>
      </c>
      <c r="F41" s="9"/>
      <c r="G41" s="9">
        <f>SUM(C41:E41)</f>
        <v>-34008</v>
      </c>
      <c r="H41" s="9"/>
      <c r="I41" s="10">
        <v>0</v>
      </c>
      <c r="J41" s="5"/>
    </row>
    <row r="42" spans="1:11" ht="15">
      <c r="A42" s="5" t="s">
        <v>56</v>
      </c>
      <c r="B42" s="5"/>
      <c r="C42" s="12">
        <v>5936.73</v>
      </c>
      <c r="D42" s="9"/>
      <c r="E42" s="12">
        <v>0</v>
      </c>
      <c r="F42" s="9"/>
      <c r="G42" s="12">
        <f t="shared" si="1"/>
        <v>5936.73</v>
      </c>
      <c r="H42" s="9"/>
      <c r="I42" s="12">
        <v>126513</v>
      </c>
      <c r="J42" s="5"/>
      <c r="K42">
        <v>363</v>
      </c>
    </row>
    <row r="43" spans="1:10" ht="19.5" customHeight="1">
      <c r="A43" s="5"/>
      <c r="B43" s="5"/>
      <c r="C43" s="9">
        <f>SUM(C24:C42)</f>
        <v>2929988.7699999996</v>
      </c>
      <c r="D43" s="9"/>
      <c r="E43" s="9">
        <v>0</v>
      </c>
      <c r="F43" s="9"/>
      <c r="G43" s="9">
        <f>SUM(G24:G42)</f>
        <v>2929988.7699999996</v>
      </c>
      <c r="H43" s="9"/>
      <c r="I43" s="9">
        <f>SUM(I24:I42)</f>
        <v>2927910.8899999997</v>
      </c>
      <c r="J43" s="5"/>
    </row>
    <row r="44" spans="1:10" ht="15">
      <c r="A44" s="5"/>
      <c r="B44" s="5"/>
      <c r="C44" s="9"/>
      <c r="D44" s="9"/>
      <c r="E44" s="9"/>
      <c r="F44" s="9"/>
      <c r="G44" s="9"/>
      <c r="H44" s="9"/>
      <c r="I44" s="9"/>
      <c r="J44" s="5"/>
    </row>
    <row r="45" spans="1:10" ht="15">
      <c r="A45" s="5" t="s">
        <v>57</v>
      </c>
      <c r="B45" s="5"/>
      <c r="C45" s="9">
        <v>0</v>
      </c>
      <c r="D45" s="9"/>
      <c r="E45" s="9">
        <v>2994892</v>
      </c>
      <c r="F45" s="9"/>
      <c r="G45" s="9">
        <f>SUM(C45:E45)</f>
        <v>2994892</v>
      </c>
      <c r="H45" s="9"/>
      <c r="I45" s="9">
        <v>2847368</v>
      </c>
      <c r="J45" s="5"/>
    </row>
    <row r="46" spans="1:10" ht="20.25" customHeight="1">
      <c r="A46" s="5" t="s">
        <v>58</v>
      </c>
      <c r="B46" s="5"/>
      <c r="C46" s="13">
        <f>C43+C45</f>
        <v>2929988.7699999996</v>
      </c>
      <c r="D46" s="9"/>
      <c r="E46" s="13">
        <f>E45</f>
        <v>2994892</v>
      </c>
      <c r="F46" s="9"/>
      <c r="G46" s="13">
        <f>SUM(G43:G45)</f>
        <v>5924880.77</v>
      </c>
      <c r="H46" s="9"/>
      <c r="I46" s="13">
        <f>I43+I45</f>
        <v>5775278.89</v>
      </c>
      <c r="J46" s="5"/>
    </row>
    <row r="47" spans="1:10" ht="15">
      <c r="A47" s="5"/>
      <c r="B47" s="5"/>
      <c r="C47" s="9"/>
      <c r="D47" s="9"/>
      <c r="E47" s="9"/>
      <c r="F47" s="9"/>
      <c r="G47" s="9"/>
      <c r="H47" s="9"/>
      <c r="I47" s="9"/>
      <c r="J47" s="5"/>
    </row>
    <row r="48" spans="1:10" ht="15">
      <c r="A48" s="5" t="s">
        <v>59</v>
      </c>
      <c r="B48" s="5"/>
      <c r="C48" s="9"/>
      <c r="D48" s="9"/>
      <c r="E48" s="9"/>
      <c r="F48" s="9"/>
      <c r="G48" s="9"/>
      <c r="H48" s="9"/>
      <c r="I48" s="9"/>
      <c r="J48" s="5"/>
    </row>
    <row r="49" spans="1:10" ht="15">
      <c r="A49" s="5" t="s">
        <v>60</v>
      </c>
      <c r="B49" s="5"/>
      <c r="C49" s="9">
        <f>C20-C46</f>
        <v>691127.52</v>
      </c>
      <c r="D49" s="9"/>
      <c r="E49" s="9">
        <f>E20-E46</f>
        <v>223387</v>
      </c>
      <c r="F49" s="9"/>
      <c r="G49" s="9">
        <f>G20-G46</f>
        <v>914514.5199999996</v>
      </c>
      <c r="H49" s="9"/>
      <c r="I49" s="9">
        <f>I20-I46</f>
        <v>191531.11000000034</v>
      </c>
      <c r="J49" s="5"/>
    </row>
    <row r="50" spans="1:10" ht="15">
      <c r="A50" s="5"/>
      <c r="B50" s="5"/>
      <c r="C50" s="9"/>
      <c r="D50" s="9"/>
      <c r="E50" s="9"/>
      <c r="F50" s="9"/>
      <c r="G50" s="9"/>
      <c r="H50" s="9"/>
      <c r="I50" s="9"/>
      <c r="J50" s="5"/>
    </row>
    <row r="51" spans="1:10" ht="15">
      <c r="A51" s="16" t="s">
        <v>98</v>
      </c>
      <c r="B51" s="5"/>
      <c r="C51" s="9">
        <v>-276768</v>
      </c>
      <c r="D51" s="9"/>
      <c r="E51" s="9">
        <v>276768</v>
      </c>
      <c r="F51" s="9"/>
      <c r="G51" s="9"/>
      <c r="H51" s="9"/>
      <c r="I51" s="9"/>
      <c r="J51" s="5"/>
    </row>
    <row r="52" spans="1:10" ht="15">
      <c r="A52" s="5"/>
      <c r="B52" s="5"/>
      <c r="C52" s="9"/>
      <c r="D52" s="9"/>
      <c r="E52" s="9"/>
      <c r="F52" s="9"/>
      <c r="G52" s="9"/>
      <c r="H52" s="9"/>
      <c r="I52" s="9"/>
      <c r="J52" s="5"/>
    </row>
    <row r="53" spans="1:10" ht="15">
      <c r="A53" s="16" t="s">
        <v>99</v>
      </c>
      <c r="B53" s="5"/>
      <c r="C53" s="9"/>
      <c r="D53" s="9"/>
      <c r="E53" s="9"/>
      <c r="F53" s="9"/>
      <c r="G53" s="9"/>
      <c r="H53" s="9"/>
      <c r="I53" s="9"/>
      <c r="J53" s="5"/>
    </row>
    <row r="54" spans="1:10" ht="15">
      <c r="A54" s="5"/>
      <c r="B54" s="5"/>
      <c r="C54" s="12">
        <v>308922</v>
      </c>
      <c r="D54" s="9"/>
      <c r="E54" s="12">
        <v>1902696</v>
      </c>
      <c r="F54" s="9"/>
      <c r="G54" s="12">
        <v>2211620</v>
      </c>
      <c r="H54" s="9"/>
      <c r="I54" s="12">
        <v>2020089</v>
      </c>
      <c r="J54" s="5"/>
    </row>
    <row r="55" spans="1:10" ht="15">
      <c r="A55" s="5"/>
      <c r="B55" s="5"/>
      <c r="C55" s="9"/>
      <c r="D55" s="9"/>
      <c r="E55" s="9"/>
      <c r="F55" s="9"/>
      <c r="G55" s="9"/>
      <c r="H55" s="9"/>
      <c r="I55" s="9"/>
      <c r="J55" s="5"/>
    </row>
    <row r="56" spans="1:10" ht="15.75" thickBot="1">
      <c r="A56" s="16" t="s">
        <v>100</v>
      </c>
      <c r="B56" s="5"/>
      <c r="C56" s="14">
        <f>C49+C51+C54</f>
        <v>723281.52</v>
      </c>
      <c r="D56" s="9"/>
      <c r="E56" s="14">
        <f>E49+E51+E54</f>
        <v>2402851</v>
      </c>
      <c r="F56" s="9"/>
      <c r="G56" s="14">
        <f>G49+G51+G54</f>
        <v>3126134.5199999996</v>
      </c>
      <c r="H56" s="9"/>
      <c r="I56" s="14">
        <f>I49+I51+I54</f>
        <v>2211620.1100000003</v>
      </c>
      <c r="J56" s="5"/>
    </row>
    <row r="57" spans="1:10" ht="15.75" thickTop="1">
      <c r="A57" s="5"/>
      <c r="B57" s="5"/>
      <c r="C57" s="9"/>
      <c r="D57" s="9"/>
      <c r="E57" s="9"/>
      <c r="F57" s="9"/>
      <c r="G57" s="9"/>
      <c r="H57" s="9"/>
      <c r="I57" s="9"/>
      <c r="J57" s="5"/>
    </row>
    <row r="58" spans="1:10" ht="15">
      <c r="A58" s="5" t="s">
        <v>128</v>
      </c>
      <c r="B58" s="5"/>
      <c r="C58" s="9"/>
      <c r="D58" s="9"/>
      <c r="E58" s="9"/>
      <c r="F58" s="9"/>
      <c r="G58" s="9"/>
      <c r="H58" s="9"/>
      <c r="I58" s="9"/>
      <c r="J58" s="5"/>
    </row>
    <row r="59" spans="3:9" ht="12.75">
      <c r="C59" s="15"/>
      <c r="D59" s="15"/>
      <c r="E59" s="15"/>
      <c r="F59" s="15"/>
      <c r="G59" s="15"/>
      <c r="H59" s="15"/>
      <c r="I59" s="15"/>
    </row>
    <row r="60" spans="3:9" ht="12.75">
      <c r="C60" s="15"/>
      <c r="D60" s="15"/>
      <c r="E60" s="15"/>
      <c r="F60" s="15"/>
      <c r="G60" s="15"/>
      <c r="H60" s="15"/>
      <c r="I60" s="15"/>
    </row>
    <row r="61" spans="3:9" ht="12.75">
      <c r="C61" s="15"/>
      <c r="D61" s="15"/>
      <c r="E61" s="15"/>
      <c r="F61" s="15"/>
      <c r="G61" s="15"/>
      <c r="H61" s="15"/>
      <c r="I61" s="15"/>
    </row>
    <row r="62" spans="3:9" ht="12.75">
      <c r="C62" s="15"/>
      <c r="D62" s="15"/>
      <c r="E62" s="15"/>
      <c r="F62" s="15"/>
      <c r="G62" s="15"/>
      <c r="H62" s="15"/>
      <c r="I62" s="15"/>
    </row>
    <row r="63" spans="3:9" ht="12.75">
      <c r="C63" s="15"/>
      <c r="D63" s="15"/>
      <c r="E63" s="15"/>
      <c r="F63" s="15"/>
      <c r="G63" s="15"/>
      <c r="H63" s="15"/>
      <c r="I63" s="15"/>
    </row>
    <row r="64" spans="3:9" ht="15">
      <c r="C64" s="9"/>
      <c r="D64" s="15"/>
      <c r="E64" s="15"/>
      <c r="F64" s="15"/>
      <c r="G64" s="15"/>
      <c r="H64" s="15"/>
      <c r="I64" s="15"/>
    </row>
    <row r="65" spans="3:9" ht="15">
      <c r="C65" s="9"/>
      <c r="D65" s="15"/>
      <c r="E65" s="15"/>
      <c r="F65" s="15"/>
      <c r="G65" s="15"/>
      <c r="H65" s="15"/>
      <c r="I65" s="15"/>
    </row>
    <row r="66" spans="3:9" ht="12.75">
      <c r="C66" s="15"/>
      <c r="D66" s="15"/>
      <c r="E66" s="15"/>
      <c r="F66" s="15"/>
      <c r="G66" s="15"/>
      <c r="H66" s="15"/>
      <c r="I66" s="15"/>
    </row>
    <row r="67" spans="3:9" ht="12.75">
      <c r="C67" s="15"/>
      <c r="D67" s="15"/>
      <c r="E67" s="15"/>
      <c r="F67" s="15"/>
      <c r="G67" s="15"/>
      <c r="H67" s="15"/>
      <c r="I67" s="15"/>
    </row>
    <row r="68" spans="3:9" ht="12.75">
      <c r="C68" s="15"/>
      <c r="D68" s="15"/>
      <c r="E68" s="15"/>
      <c r="F68" s="15"/>
      <c r="G68" s="15"/>
      <c r="H68" s="15"/>
      <c r="I68" s="15"/>
    </row>
    <row r="69" spans="3:9" ht="12.75">
      <c r="C69" s="15"/>
      <c r="D69" s="15"/>
      <c r="E69" s="15"/>
      <c r="F69" s="15"/>
      <c r="G69" s="15"/>
      <c r="H69" s="15"/>
      <c r="I69" s="15"/>
    </row>
    <row r="70" spans="3:9" ht="12.75">
      <c r="C70" s="15"/>
      <c r="D70" s="15"/>
      <c r="E70" s="15"/>
      <c r="F70" s="15"/>
      <c r="G70" s="15"/>
      <c r="H70" s="15"/>
      <c r="I70" s="15"/>
    </row>
    <row r="71" spans="3:9" ht="12.75">
      <c r="C71" s="15"/>
      <c r="D71" s="15"/>
      <c r="E71" s="15"/>
      <c r="F71" s="15"/>
      <c r="G71" s="15"/>
      <c r="H71" s="15"/>
      <c r="I71" s="15"/>
    </row>
    <row r="72" spans="3:9" ht="12.75">
      <c r="C72" s="15"/>
      <c r="D72" s="15"/>
      <c r="E72" s="15"/>
      <c r="F72" s="15"/>
      <c r="G72" s="15"/>
      <c r="H72" s="15"/>
      <c r="I72" s="15"/>
    </row>
    <row r="73" spans="3:9" ht="12.75">
      <c r="C73" s="15"/>
      <c r="D73" s="15"/>
      <c r="E73" s="15"/>
      <c r="F73" s="15"/>
      <c r="G73" s="15"/>
      <c r="H73" s="15"/>
      <c r="I73" s="15"/>
    </row>
    <row r="74" spans="3:9" ht="12.75">
      <c r="C74" s="15"/>
      <c r="D74" s="15"/>
      <c r="E74" s="15"/>
      <c r="F74" s="15"/>
      <c r="G74" s="15"/>
      <c r="H74" s="15"/>
      <c r="I74" s="15"/>
    </row>
    <row r="75" spans="3:9" ht="12.75">
      <c r="C75" s="15"/>
      <c r="D75" s="15"/>
      <c r="E75" s="15"/>
      <c r="F75" s="15"/>
      <c r="G75" s="15"/>
      <c r="H75" s="15"/>
      <c r="I75" s="15"/>
    </row>
    <row r="76" spans="3:9" ht="12.75">
      <c r="C76" s="15"/>
      <c r="D76" s="15"/>
      <c r="E76" s="15"/>
      <c r="F76" s="15"/>
      <c r="G76" s="15"/>
      <c r="H76" s="15"/>
      <c r="I76" s="15"/>
    </row>
    <row r="77" spans="3:9" ht="12.75">
      <c r="C77" s="15"/>
      <c r="D77" s="15"/>
      <c r="E77" s="15"/>
      <c r="F77" s="15"/>
      <c r="G77" s="15"/>
      <c r="H77" s="15"/>
      <c r="I77" s="15"/>
    </row>
    <row r="78" spans="3:9" ht="12.75">
      <c r="C78" s="15"/>
      <c r="D78" s="15"/>
      <c r="E78" s="15"/>
      <c r="F78" s="15"/>
      <c r="G78" s="15"/>
      <c r="H78" s="15"/>
      <c r="I78" s="15"/>
    </row>
    <row r="79" spans="3:9" ht="12.75">
      <c r="C79" s="15"/>
      <c r="D79" s="15"/>
      <c r="E79" s="15"/>
      <c r="F79" s="15"/>
      <c r="G79" s="15"/>
      <c r="H79" s="15"/>
      <c r="I79" s="15"/>
    </row>
    <row r="80" spans="3:9" ht="12.75">
      <c r="C80" s="15"/>
      <c r="D80" s="15"/>
      <c r="E80" s="15"/>
      <c r="F80" s="15"/>
      <c r="G80" s="15"/>
      <c r="H80" s="15"/>
      <c r="I80" s="15"/>
    </row>
    <row r="81" spans="3:9" ht="12.75">
      <c r="C81" s="15"/>
      <c r="D81" s="15"/>
      <c r="E81" s="15"/>
      <c r="F81" s="15"/>
      <c r="G81" s="15"/>
      <c r="H81" s="15"/>
      <c r="I81" s="15"/>
    </row>
    <row r="82" spans="3:9" ht="12.75">
      <c r="C82" s="15"/>
      <c r="D82" s="15"/>
      <c r="E82" s="15"/>
      <c r="F82" s="15"/>
      <c r="G82" s="15"/>
      <c r="H82" s="15"/>
      <c r="I82" s="15"/>
    </row>
    <row r="83" spans="3:9" ht="12.75">
      <c r="C83" s="15"/>
      <c r="D83" s="15"/>
      <c r="E83" s="15"/>
      <c r="F83" s="15"/>
      <c r="G83" s="15"/>
      <c r="H83" s="15"/>
      <c r="I83" s="15"/>
    </row>
    <row r="84" spans="3:9" ht="12.75">
      <c r="C84" s="15"/>
      <c r="D84" s="15"/>
      <c r="E84" s="15"/>
      <c r="F84" s="15"/>
      <c r="G84" s="15"/>
      <c r="H84" s="15"/>
      <c r="I84" s="15"/>
    </row>
    <row r="85" spans="3:9" ht="12.75">
      <c r="C85" s="15"/>
      <c r="D85" s="15"/>
      <c r="E85" s="15"/>
      <c r="F85" s="15"/>
      <c r="G85" s="15"/>
      <c r="H85" s="15"/>
      <c r="I85" s="15"/>
    </row>
    <row r="86" spans="3:9" ht="12.75">
      <c r="C86" s="15"/>
      <c r="D86" s="15"/>
      <c r="E86" s="15"/>
      <c r="F86" s="15"/>
      <c r="G86" s="15"/>
      <c r="H86" s="15"/>
      <c r="I86" s="15"/>
    </row>
    <row r="87" spans="3:9" ht="12.75">
      <c r="C87" s="15"/>
      <c r="D87" s="15"/>
      <c r="E87" s="15"/>
      <c r="F87" s="15"/>
      <c r="G87" s="15"/>
      <c r="H87" s="15"/>
      <c r="I87" s="15"/>
    </row>
    <row r="88" spans="3:9" ht="12.75">
      <c r="C88" s="15"/>
      <c r="D88" s="15"/>
      <c r="E88" s="15"/>
      <c r="F88" s="15"/>
      <c r="G88" s="15"/>
      <c r="H88" s="15"/>
      <c r="I88" s="15"/>
    </row>
    <row r="89" spans="3:9" ht="12.75">
      <c r="C89" s="15"/>
      <c r="D89" s="15"/>
      <c r="E89" s="15"/>
      <c r="F89" s="15"/>
      <c r="G89" s="15"/>
      <c r="H89" s="15"/>
      <c r="I89" s="15"/>
    </row>
    <row r="90" spans="3:9" ht="12.75">
      <c r="C90" s="15"/>
      <c r="D90" s="15"/>
      <c r="E90" s="15"/>
      <c r="F90" s="15"/>
      <c r="G90" s="15"/>
      <c r="H90" s="15"/>
      <c r="I90" s="15"/>
    </row>
    <row r="91" spans="3:9" ht="12.75">
      <c r="C91" s="15"/>
      <c r="D91" s="15"/>
      <c r="E91" s="15"/>
      <c r="F91" s="15"/>
      <c r="G91" s="15"/>
      <c r="H91" s="15"/>
      <c r="I91" s="15"/>
    </row>
    <row r="92" spans="3:9" ht="12.75">
      <c r="C92" s="15"/>
      <c r="D92" s="15"/>
      <c r="E92" s="15"/>
      <c r="F92" s="15"/>
      <c r="G92" s="15"/>
      <c r="H92" s="15"/>
      <c r="I92" s="15"/>
    </row>
    <row r="93" spans="3:9" ht="12.75">
      <c r="C93" s="15"/>
      <c r="D93" s="15"/>
      <c r="E93" s="15"/>
      <c r="F93" s="15"/>
      <c r="G93" s="15"/>
      <c r="H93" s="15"/>
      <c r="I93" s="15"/>
    </row>
    <row r="94" spans="3:9" ht="12.75">
      <c r="C94" s="15"/>
      <c r="D94" s="15"/>
      <c r="E94" s="15"/>
      <c r="F94" s="15"/>
      <c r="G94" s="15"/>
      <c r="H94" s="15"/>
      <c r="I94" s="15"/>
    </row>
    <row r="95" spans="3:9" ht="12.75">
      <c r="C95" s="15"/>
      <c r="D95" s="15"/>
      <c r="E95" s="15"/>
      <c r="F95" s="15"/>
      <c r="G95" s="15"/>
      <c r="H95" s="15"/>
      <c r="I95" s="15"/>
    </row>
    <row r="96" spans="3:9" ht="12.75">
      <c r="C96" s="15"/>
      <c r="D96" s="15"/>
      <c r="E96" s="15"/>
      <c r="F96" s="15"/>
      <c r="G96" s="15"/>
      <c r="H96" s="15"/>
      <c r="I96" s="15"/>
    </row>
    <row r="97" spans="3:9" ht="12.75">
      <c r="C97" s="15"/>
      <c r="D97" s="15"/>
      <c r="E97" s="15"/>
      <c r="F97" s="15"/>
      <c r="G97" s="15"/>
      <c r="H97" s="15"/>
      <c r="I97" s="15"/>
    </row>
    <row r="98" spans="3:9" ht="12.75">
      <c r="C98" s="15"/>
      <c r="D98" s="15"/>
      <c r="E98" s="15"/>
      <c r="F98" s="15"/>
      <c r="G98" s="15"/>
      <c r="H98" s="15"/>
      <c r="I98" s="15"/>
    </row>
    <row r="99" spans="3:9" ht="12.75">
      <c r="C99" s="15"/>
      <c r="D99" s="15"/>
      <c r="E99" s="15"/>
      <c r="F99" s="15"/>
      <c r="G99" s="15"/>
      <c r="H99" s="15"/>
      <c r="I99" s="15"/>
    </row>
    <row r="100" spans="3:9" ht="12.75">
      <c r="C100" s="15"/>
      <c r="D100" s="15"/>
      <c r="E100" s="15"/>
      <c r="F100" s="15"/>
      <c r="G100" s="15"/>
      <c r="H100" s="15"/>
      <c r="I100" s="15"/>
    </row>
    <row r="101" spans="3:9" ht="12.75">
      <c r="C101" s="15"/>
      <c r="D101" s="15"/>
      <c r="E101" s="15"/>
      <c r="F101" s="15"/>
      <c r="G101" s="15"/>
      <c r="H101" s="15"/>
      <c r="I101" s="15"/>
    </row>
    <row r="102" spans="3:9" ht="12.75">
      <c r="C102" s="15"/>
      <c r="D102" s="15"/>
      <c r="E102" s="15"/>
      <c r="F102" s="15"/>
      <c r="G102" s="15"/>
      <c r="H102" s="15"/>
      <c r="I102" s="15"/>
    </row>
    <row r="103" spans="3:9" ht="12.75">
      <c r="C103" s="15"/>
      <c r="D103" s="15"/>
      <c r="E103" s="15"/>
      <c r="F103" s="15"/>
      <c r="G103" s="15"/>
      <c r="H103" s="15"/>
      <c r="I103" s="15"/>
    </row>
    <row r="104" spans="3:9" ht="12.75">
      <c r="C104" s="15"/>
      <c r="D104" s="15"/>
      <c r="E104" s="15"/>
      <c r="F104" s="15"/>
      <c r="G104" s="15"/>
      <c r="H104" s="15"/>
      <c r="I104" s="15"/>
    </row>
    <row r="105" spans="3:9" ht="12.75">
      <c r="C105" s="15"/>
      <c r="D105" s="15"/>
      <c r="E105" s="15"/>
      <c r="F105" s="15"/>
      <c r="G105" s="15"/>
      <c r="H105" s="15"/>
      <c r="I105" s="15"/>
    </row>
    <row r="106" spans="3:9" ht="12.75">
      <c r="C106" s="15"/>
      <c r="D106" s="15"/>
      <c r="E106" s="15"/>
      <c r="F106" s="15"/>
      <c r="G106" s="15"/>
      <c r="H106" s="15"/>
      <c r="I106" s="15"/>
    </row>
    <row r="107" spans="3:9" ht="12.75">
      <c r="C107" s="15"/>
      <c r="D107" s="15"/>
      <c r="E107" s="15"/>
      <c r="F107" s="15"/>
      <c r="G107" s="15"/>
      <c r="H107" s="15"/>
      <c r="I107" s="15"/>
    </row>
    <row r="108" spans="3:9" ht="12.75">
      <c r="C108" s="15"/>
      <c r="D108" s="15"/>
      <c r="E108" s="15"/>
      <c r="F108" s="15"/>
      <c r="G108" s="15"/>
      <c r="H108" s="15"/>
      <c r="I108" s="15"/>
    </row>
    <row r="109" spans="3:9" ht="12.75">
      <c r="C109" s="15"/>
      <c r="D109" s="15"/>
      <c r="E109" s="15"/>
      <c r="F109" s="15"/>
      <c r="G109" s="15"/>
      <c r="H109" s="15"/>
      <c r="I109" s="15"/>
    </row>
    <row r="110" spans="3:9" ht="12.75">
      <c r="C110" s="15"/>
      <c r="D110" s="15"/>
      <c r="E110" s="15"/>
      <c r="F110" s="15"/>
      <c r="G110" s="15"/>
      <c r="H110" s="15"/>
      <c r="I110" s="15"/>
    </row>
    <row r="111" spans="3:9" ht="12.75">
      <c r="C111" s="15"/>
      <c r="D111" s="15"/>
      <c r="E111" s="15"/>
      <c r="F111" s="15"/>
      <c r="G111" s="15"/>
      <c r="H111" s="15"/>
      <c r="I111" s="15"/>
    </row>
    <row r="112" spans="3:9" ht="12.75">
      <c r="C112" s="15"/>
      <c r="D112" s="15"/>
      <c r="E112" s="15"/>
      <c r="F112" s="15"/>
      <c r="G112" s="15"/>
      <c r="H112" s="15"/>
      <c r="I112" s="15"/>
    </row>
    <row r="113" spans="3:9" ht="12.75">
      <c r="C113" s="15"/>
      <c r="D113" s="15"/>
      <c r="E113" s="15"/>
      <c r="F113" s="15"/>
      <c r="G113" s="15"/>
      <c r="H113" s="15"/>
      <c r="I113" s="15"/>
    </row>
    <row r="114" spans="3:9" ht="12.75">
      <c r="C114" s="15"/>
      <c r="D114" s="15"/>
      <c r="E114" s="15"/>
      <c r="F114" s="15"/>
      <c r="G114" s="15"/>
      <c r="H114" s="15"/>
      <c r="I114" s="15"/>
    </row>
    <row r="115" spans="3:9" ht="12.75">
      <c r="C115" s="15"/>
      <c r="D115" s="15"/>
      <c r="E115" s="15"/>
      <c r="F115" s="15"/>
      <c r="G115" s="15"/>
      <c r="H115" s="15"/>
      <c r="I115" s="15"/>
    </row>
    <row r="116" spans="3:9" ht="12.75">
      <c r="C116" s="15"/>
      <c r="D116" s="15"/>
      <c r="E116" s="15"/>
      <c r="F116" s="15"/>
      <c r="G116" s="15"/>
      <c r="H116" s="15"/>
      <c r="I116" s="15"/>
    </row>
    <row r="117" spans="3:9" ht="12.75">
      <c r="C117" s="15"/>
      <c r="D117" s="15"/>
      <c r="E117" s="15"/>
      <c r="F117" s="15"/>
      <c r="G117" s="15"/>
      <c r="H117" s="15"/>
      <c r="I117" s="15"/>
    </row>
    <row r="118" spans="3:9" ht="12.75">
      <c r="C118" s="15"/>
      <c r="D118" s="15"/>
      <c r="E118" s="15"/>
      <c r="F118" s="15"/>
      <c r="G118" s="15"/>
      <c r="H118" s="15"/>
      <c r="I118" s="15"/>
    </row>
    <row r="119" spans="3:9" ht="12.75">
      <c r="C119" s="15"/>
      <c r="D119" s="15"/>
      <c r="E119" s="15"/>
      <c r="F119" s="15"/>
      <c r="G119" s="15"/>
      <c r="H119" s="15"/>
      <c r="I119" s="15"/>
    </row>
    <row r="120" spans="3:9" ht="12.75">
      <c r="C120" s="15"/>
      <c r="D120" s="15"/>
      <c r="E120" s="15"/>
      <c r="F120" s="15"/>
      <c r="G120" s="15"/>
      <c r="H120" s="15"/>
      <c r="I120" s="15"/>
    </row>
    <row r="121" spans="3:9" ht="12.75">
      <c r="C121" s="15"/>
      <c r="D121" s="15"/>
      <c r="E121" s="15"/>
      <c r="F121" s="15"/>
      <c r="G121" s="15"/>
      <c r="H121" s="15"/>
      <c r="I121" s="15"/>
    </row>
    <row r="122" spans="3:9" ht="12.75">
      <c r="C122" s="15"/>
      <c r="D122" s="15"/>
      <c r="E122" s="15"/>
      <c r="F122" s="15"/>
      <c r="G122" s="15"/>
      <c r="H122" s="15"/>
      <c r="I122" s="15"/>
    </row>
    <row r="123" spans="3:9" ht="12.75">
      <c r="C123" s="15"/>
      <c r="D123" s="15"/>
      <c r="E123" s="15"/>
      <c r="F123" s="15"/>
      <c r="G123" s="15"/>
      <c r="H123" s="15"/>
      <c r="I123" s="15"/>
    </row>
    <row r="124" spans="3:9" ht="12.75">
      <c r="C124" s="15"/>
      <c r="D124" s="15"/>
      <c r="E124" s="15"/>
      <c r="F124" s="15"/>
      <c r="G124" s="15"/>
      <c r="H124" s="15"/>
      <c r="I124" s="15"/>
    </row>
    <row r="125" spans="3:9" ht="12.75">
      <c r="C125" s="15"/>
      <c r="D125" s="15"/>
      <c r="E125" s="15"/>
      <c r="F125" s="15"/>
      <c r="G125" s="15"/>
      <c r="H125" s="15"/>
      <c r="I125" s="15"/>
    </row>
    <row r="126" spans="3:9" ht="12.75">
      <c r="C126" s="15"/>
      <c r="D126" s="15"/>
      <c r="E126" s="15"/>
      <c r="F126" s="15"/>
      <c r="G126" s="15"/>
      <c r="H126" s="15"/>
      <c r="I126" s="15"/>
    </row>
    <row r="127" spans="3:9" ht="12.75">
      <c r="C127" s="15"/>
      <c r="D127" s="15"/>
      <c r="E127" s="15"/>
      <c r="F127" s="15"/>
      <c r="G127" s="15"/>
      <c r="H127" s="15"/>
      <c r="I127" s="15"/>
    </row>
    <row r="128" spans="3:9" ht="12.75">
      <c r="C128" s="15"/>
      <c r="D128" s="15"/>
      <c r="E128" s="15"/>
      <c r="F128" s="15"/>
      <c r="G128" s="15"/>
      <c r="H128" s="15"/>
      <c r="I128" s="15"/>
    </row>
    <row r="129" spans="3:9" ht="12.75">
      <c r="C129" s="15"/>
      <c r="D129" s="15"/>
      <c r="E129" s="15"/>
      <c r="F129" s="15"/>
      <c r="G129" s="15"/>
      <c r="H129" s="15"/>
      <c r="I129" s="15"/>
    </row>
    <row r="130" spans="3:9" ht="12.75">
      <c r="C130" s="15"/>
      <c r="D130" s="15"/>
      <c r="E130" s="15"/>
      <c r="F130" s="15"/>
      <c r="G130" s="15"/>
      <c r="H130" s="15"/>
      <c r="I130" s="15"/>
    </row>
    <row r="131" spans="3:9" ht="12.75">
      <c r="C131" s="15"/>
      <c r="D131" s="15"/>
      <c r="E131" s="15"/>
      <c r="F131" s="15"/>
      <c r="G131" s="15"/>
      <c r="H131" s="15"/>
      <c r="I131" s="15"/>
    </row>
    <row r="132" spans="3:9" ht="12.75">
      <c r="C132" s="15"/>
      <c r="D132" s="15"/>
      <c r="E132" s="15"/>
      <c r="F132" s="15"/>
      <c r="G132" s="15"/>
      <c r="H132" s="15"/>
      <c r="I132" s="15"/>
    </row>
    <row r="133" spans="3:9" ht="12.75">
      <c r="C133" s="15"/>
      <c r="D133" s="15"/>
      <c r="E133" s="15"/>
      <c r="F133" s="15"/>
      <c r="G133" s="15"/>
      <c r="H133" s="15"/>
      <c r="I133" s="15"/>
    </row>
    <row r="134" spans="3:9" ht="12.75">
      <c r="C134" s="15"/>
      <c r="D134" s="15"/>
      <c r="E134" s="15"/>
      <c r="F134" s="15"/>
      <c r="G134" s="15"/>
      <c r="H134" s="15"/>
      <c r="I134" s="15"/>
    </row>
    <row r="135" spans="3:9" ht="12.75">
      <c r="C135" s="15"/>
      <c r="D135" s="15"/>
      <c r="E135" s="15"/>
      <c r="F135" s="15"/>
      <c r="G135" s="15"/>
      <c r="H135" s="15"/>
      <c r="I135" s="15"/>
    </row>
    <row r="136" spans="3:9" ht="12.75">
      <c r="C136" s="15"/>
      <c r="D136" s="15"/>
      <c r="E136" s="15"/>
      <c r="F136" s="15"/>
      <c r="G136" s="15"/>
      <c r="H136" s="15"/>
      <c r="I136" s="15"/>
    </row>
    <row r="137" spans="3:9" ht="12.75">
      <c r="C137" s="15"/>
      <c r="D137" s="15"/>
      <c r="E137" s="15"/>
      <c r="F137" s="15"/>
      <c r="G137" s="15"/>
      <c r="H137" s="15"/>
      <c r="I137" s="15"/>
    </row>
    <row r="138" spans="3:9" ht="12.75">
      <c r="C138" s="15"/>
      <c r="D138" s="15"/>
      <c r="E138" s="15"/>
      <c r="F138" s="15"/>
      <c r="G138" s="15"/>
      <c r="H138" s="15"/>
      <c r="I138" s="15"/>
    </row>
    <row r="139" spans="3:9" ht="12.75">
      <c r="C139" s="15"/>
      <c r="D139" s="15"/>
      <c r="E139" s="15"/>
      <c r="F139" s="15"/>
      <c r="G139" s="15"/>
      <c r="H139" s="15"/>
      <c r="I139" s="15"/>
    </row>
    <row r="140" spans="3:9" ht="12.75">
      <c r="C140" s="15"/>
      <c r="D140" s="15"/>
      <c r="E140" s="15"/>
      <c r="F140" s="15"/>
      <c r="G140" s="15"/>
      <c r="H140" s="15"/>
      <c r="I140" s="15"/>
    </row>
    <row r="141" spans="3:9" ht="12.75">
      <c r="C141" s="15"/>
      <c r="D141" s="15"/>
      <c r="E141" s="15"/>
      <c r="F141" s="15"/>
      <c r="G141" s="15"/>
      <c r="H141" s="15"/>
      <c r="I141" s="15"/>
    </row>
    <row r="142" spans="3:9" ht="12.75">
      <c r="C142" s="15"/>
      <c r="D142" s="15"/>
      <c r="E142" s="15"/>
      <c r="F142" s="15"/>
      <c r="G142" s="15"/>
      <c r="H142" s="15"/>
      <c r="I142" s="15"/>
    </row>
    <row r="143" spans="3:9" ht="12.75">
      <c r="C143" s="15"/>
      <c r="D143" s="15"/>
      <c r="E143" s="15"/>
      <c r="F143" s="15"/>
      <c r="G143" s="15"/>
      <c r="H143" s="15"/>
      <c r="I143" s="15"/>
    </row>
    <row r="144" spans="3:9" ht="12.75">
      <c r="C144" s="15"/>
      <c r="D144" s="15"/>
      <c r="E144" s="15"/>
      <c r="F144" s="15"/>
      <c r="G144" s="15"/>
      <c r="H144" s="15"/>
      <c r="I144" s="15"/>
    </row>
    <row r="145" spans="3:9" ht="12.75">
      <c r="C145" s="15"/>
      <c r="D145" s="15"/>
      <c r="E145" s="15"/>
      <c r="F145" s="15"/>
      <c r="G145" s="15"/>
      <c r="H145" s="15"/>
      <c r="I145" s="15"/>
    </row>
    <row r="146" spans="3:9" ht="12.75">
      <c r="C146" s="15"/>
      <c r="D146" s="15"/>
      <c r="E146" s="15"/>
      <c r="F146" s="15"/>
      <c r="G146" s="15"/>
      <c r="H146" s="15"/>
      <c r="I146" s="15"/>
    </row>
    <row r="147" spans="3:9" ht="12.75">
      <c r="C147" s="15"/>
      <c r="D147" s="15"/>
      <c r="E147" s="15"/>
      <c r="F147" s="15"/>
      <c r="G147" s="15"/>
      <c r="H147" s="15"/>
      <c r="I147" s="15"/>
    </row>
    <row r="148" spans="3:9" ht="12.75">
      <c r="C148" s="15"/>
      <c r="D148" s="15"/>
      <c r="E148" s="15"/>
      <c r="F148" s="15"/>
      <c r="G148" s="15"/>
      <c r="H148" s="15"/>
      <c r="I148" s="15"/>
    </row>
    <row r="149" spans="3:9" ht="12.75">
      <c r="C149" s="15"/>
      <c r="D149" s="15"/>
      <c r="E149" s="15"/>
      <c r="F149" s="15"/>
      <c r="G149" s="15"/>
      <c r="H149" s="15"/>
      <c r="I149" s="15"/>
    </row>
    <row r="150" spans="3:9" ht="12.75">
      <c r="C150" s="15"/>
      <c r="D150" s="15"/>
      <c r="E150" s="15"/>
      <c r="F150" s="15"/>
      <c r="G150" s="15"/>
      <c r="H150" s="15"/>
      <c r="I150" s="15"/>
    </row>
    <row r="151" spans="3:9" ht="12.75">
      <c r="C151" s="15"/>
      <c r="D151" s="15"/>
      <c r="E151" s="15"/>
      <c r="F151" s="15"/>
      <c r="G151" s="15"/>
      <c r="H151" s="15"/>
      <c r="I151" s="15"/>
    </row>
    <row r="152" spans="3:9" ht="12.75">
      <c r="C152" s="15"/>
      <c r="D152" s="15"/>
      <c r="E152" s="15"/>
      <c r="F152" s="15"/>
      <c r="G152" s="15"/>
      <c r="H152" s="15"/>
      <c r="I152" s="15"/>
    </row>
    <row r="153" spans="3:9" ht="12.75">
      <c r="C153" s="15"/>
      <c r="D153" s="15"/>
      <c r="E153" s="15"/>
      <c r="F153" s="15"/>
      <c r="G153" s="15"/>
      <c r="H153" s="15"/>
      <c r="I153" s="15"/>
    </row>
    <row r="154" spans="3:9" ht="12.75">
      <c r="C154" s="15"/>
      <c r="D154" s="15"/>
      <c r="E154" s="15"/>
      <c r="F154" s="15"/>
      <c r="G154" s="15"/>
      <c r="H154" s="15"/>
      <c r="I154" s="15"/>
    </row>
    <row r="155" spans="3:9" ht="12.75">
      <c r="C155" s="15"/>
      <c r="D155" s="15"/>
      <c r="E155" s="15"/>
      <c r="F155" s="15"/>
      <c r="G155" s="15"/>
      <c r="H155" s="15"/>
      <c r="I155" s="15"/>
    </row>
    <row r="156" spans="3:9" ht="12.75">
      <c r="C156" s="15"/>
      <c r="D156" s="15"/>
      <c r="E156" s="15"/>
      <c r="F156" s="15"/>
      <c r="G156" s="15"/>
      <c r="H156" s="15"/>
      <c r="I156" s="15"/>
    </row>
    <row r="157" spans="3:9" ht="12.75">
      <c r="C157" s="15"/>
      <c r="D157" s="15"/>
      <c r="E157" s="15"/>
      <c r="F157" s="15"/>
      <c r="G157" s="15"/>
      <c r="H157" s="15"/>
      <c r="I157" s="15"/>
    </row>
    <row r="158" spans="3:9" ht="12.75">
      <c r="C158" s="15"/>
      <c r="D158" s="15"/>
      <c r="E158" s="15"/>
      <c r="F158" s="15"/>
      <c r="G158" s="15"/>
      <c r="H158" s="15"/>
      <c r="I158" s="15"/>
    </row>
    <row r="159" spans="3:9" ht="12.75">
      <c r="C159" s="15"/>
      <c r="D159" s="15"/>
      <c r="E159" s="15"/>
      <c r="F159" s="15"/>
      <c r="G159" s="15"/>
      <c r="H159" s="15"/>
      <c r="I159" s="15"/>
    </row>
    <row r="160" spans="3:9" ht="12.75">
      <c r="C160" s="15"/>
      <c r="D160" s="15"/>
      <c r="E160" s="15"/>
      <c r="F160" s="15"/>
      <c r="G160" s="15"/>
      <c r="H160" s="15"/>
      <c r="I160" s="15"/>
    </row>
    <row r="161" spans="3:9" ht="12.75">
      <c r="C161" s="15"/>
      <c r="D161" s="15"/>
      <c r="E161" s="15"/>
      <c r="F161" s="15"/>
      <c r="G161" s="15"/>
      <c r="H161" s="15"/>
      <c r="I161" s="15"/>
    </row>
    <row r="162" spans="3:9" ht="12.75">
      <c r="C162" s="15"/>
      <c r="D162" s="15"/>
      <c r="E162" s="15"/>
      <c r="F162" s="15"/>
      <c r="G162" s="15"/>
      <c r="H162" s="15"/>
      <c r="I162" s="15"/>
    </row>
    <row r="163" spans="3:9" ht="12.75">
      <c r="C163" s="15"/>
      <c r="D163" s="15"/>
      <c r="E163" s="15"/>
      <c r="F163" s="15"/>
      <c r="G163" s="15"/>
      <c r="H163" s="15"/>
      <c r="I163" s="15"/>
    </row>
    <row r="164" spans="3:9" ht="12.75">
      <c r="C164" s="15"/>
      <c r="D164" s="15"/>
      <c r="E164" s="15"/>
      <c r="F164" s="15"/>
      <c r="G164" s="15"/>
      <c r="H164" s="15"/>
      <c r="I164" s="15"/>
    </row>
    <row r="165" spans="3:9" ht="12.75">
      <c r="C165" s="15"/>
      <c r="D165" s="15"/>
      <c r="E165" s="15"/>
      <c r="F165" s="15"/>
      <c r="G165" s="15"/>
      <c r="H165" s="15"/>
      <c r="I165" s="15"/>
    </row>
    <row r="166" spans="3:9" ht="12.75">
      <c r="C166" s="15"/>
      <c r="D166" s="15"/>
      <c r="E166" s="15"/>
      <c r="F166" s="15"/>
      <c r="G166" s="15"/>
      <c r="H166" s="15"/>
      <c r="I166" s="15"/>
    </row>
    <row r="167" spans="3:9" ht="12.75">
      <c r="C167" s="15"/>
      <c r="D167" s="15"/>
      <c r="E167" s="15"/>
      <c r="F167" s="15"/>
      <c r="G167" s="15"/>
      <c r="H167" s="15"/>
      <c r="I167" s="15"/>
    </row>
    <row r="168" spans="3:9" ht="12.75">
      <c r="C168" s="15"/>
      <c r="D168" s="15"/>
      <c r="E168" s="15"/>
      <c r="F168" s="15"/>
      <c r="G168" s="15"/>
      <c r="H168" s="15"/>
      <c r="I168" s="15"/>
    </row>
    <row r="169" spans="3:9" ht="12.75">
      <c r="C169" s="15"/>
      <c r="D169" s="15"/>
      <c r="E169" s="15"/>
      <c r="F169" s="15"/>
      <c r="G169" s="15"/>
      <c r="H169" s="15"/>
      <c r="I169" s="15"/>
    </row>
    <row r="170" spans="3:9" ht="12.75">
      <c r="C170" s="15"/>
      <c r="D170" s="15"/>
      <c r="E170" s="15"/>
      <c r="F170" s="15"/>
      <c r="G170" s="15"/>
      <c r="H170" s="15"/>
      <c r="I170" s="15"/>
    </row>
    <row r="171" spans="3:9" ht="12.75">
      <c r="C171" s="15"/>
      <c r="D171" s="15"/>
      <c r="E171" s="15"/>
      <c r="F171" s="15"/>
      <c r="G171" s="15"/>
      <c r="H171" s="15"/>
      <c r="I171" s="15"/>
    </row>
    <row r="172" spans="3:9" ht="12.75">
      <c r="C172" s="15"/>
      <c r="D172" s="15"/>
      <c r="E172" s="15"/>
      <c r="F172" s="15"/>
      <c r="G172" s="15"/>
      <c r="H172" s="15"/>
      <c r="I172" s="15"/>
    </row>
    <row r="173" spans="3:9" ht="12.75">
      <c r="C173" s="15"/>
      <c r="D173" s="15"/>
      <c r="E173" s="15"/>
      <c r="F173" s="15"/>
      <c r="G173" s="15"/>
      <c r="H173" s="15"/>
      <c r="I173" s="15"/>
    </row>
    <row r="174" spans="3:9" ht="12.75">
      <c r="C174" s="15"/>
      <c r="D174" s="15"/>
      <c r="E174" s="15"/>
      <c r="F174" s="15"/>
      <c r="G174" s="15"/>
      <c r="H174" s="15"/>
      <c r="I174" s="15"/>
    </row>
    <row r="175" spans="3:9" ht="12.75">
      <c r="C175" s="15"/>
      <c r="D175" s="15"/>
      <c r="E175" s="15"/>
      <c r="F175" s="15"/>
      <c r="G175" s="15"/>
      <c r="H175" s="15"/>
      <c r="I175" s="15"/>
    </row>
    <row r="176" spans="3:9" ht="12.75">
      <c r="C176" s="15"/>
      <c r="D176" s="15"/>
      <c r="E176" s="15"/>
      <c r="F176" s="15"/>
      <c r="G176" s="15"/>
      <c r="H176" s="15"/>
      <c r="I176" s="15"/>
    </row>
    <row r="177" spans="3:9" ht="12.75">
      <c r="C177" s="15"/>
      <c r="D177" s="15"/>
      <c r="E177" s="15"/>
      <c r="F177" s="15"/>
      <c r="G177" s="15"/>
      <c r="H177" s="15"/>
      <c r="I177" s="15"/>
    </row>
    <row r="178" spans="3:9" ht="12.75">
      <c r="C178" s="15"/>
      <c r="D178" s="15"/>
      <c r="E178" s="15"/>
      <c r="F178" s="15"/>
      <c r="G178" s="15"/>
      <c r="H178" s="15"/>
      <c r="I178" s="15"/>
    </row>
    <row r="179" spans="3:9" ht="12.75">
      <c r="C179" s="15"/>
      <c r="D179" s="15"/>
      <c r="E179" s="15"/>
      <c r="F179" s="15"/>
      <c r="G179" s="15"/>
      <c r="H179" s="15"/>
      <c r="I179" s="15"/>
    </row>
    <row r="180" spans="3:9" ht="12.75">
      <c r="C180" s="15"/>
      <c r="D180" s="15"/>
      <c r="E180" s="15"/>
      <c r="F180" s="15"/>
      <c r="G180" s="15"/>
      <c r="H180" s="15"/>
      <c r="I180" s="15"/>
    </row>
    <row r="181" spans="3:9" ht="12.75">
      <c r="C181" s="15"/>
      <c r="D181" s="15"/>
      <c r="E181" s="15"/>
      <c r="F181" s="15"/>
      <c r="G181" s="15"/>
      <c r="H181" s="15"/>
      <c r="I181" s="15"/>
    </row>
    <row r="182" spans="3:9" ht="12.75">
      <c r="C182" s="15"/>
      <c r="D182" s="15"/>
      <c r="E182" s="15"/>
      <c r="F182" s="15"/>
      <c r="G182" s="15"/>
      <c r="H182" s="15"/>
      <c r="I182" s="15"/>
    </row>
    <row r="183" spans="3:9" ht="12.75">
      <c r="C183" s="15"/>
      <c r="D183" s="15"/>
      <c r="E183" s="15"/>
      <c r="F183" s="15"/>
      <c r="G183" s="15"/>
      <c r="H183" s="15"/>
      <c r="I183" s="15"/>
    </row>
    <row r="184" spans="3:9" ht="12.75">
      <c r="C184" s="15"/>
      <c r="D184" s="15"/>
      <c r="E184" s="15"/>
      <c r="F184" s="15"/>
      <c r="G184" s="15"/>
      <c r="H184" s="15"/>
      <c r="I184" s="15"/>
    </row>
    <row r="185" spans="3:9" ht="12.75">
      <c r="C185" s="15"/>
      <c r="D185" s="15"/>
      <c r="E185" s="15"/>
      <c r="F185" s="15"/>
      <c r="G185" s="15"/>
      <c r="H185" s="15"/>
      <c r="I185" s="15"/>
    </row>
    <row r="186" spans="3:9" ht="12.75">
      <c r="C186" s="15"/>
      <c r="D186" s="15"/>
      <c r="E186" s="15"/>
      <c r="F186" s="15"/>
      <c r="G186" s="15"/>
      <c r="H186" s="15"/>
      <c r="I186" s="15"/>
    </row>
    <row r="187" spans="3:9" ht="12.75">
      <c r="C187" s="15"/>
      <c r="D187" s="15"/>
      <c r="E187" s="15"/>
      <c r="F187" s="15"/>
      <c r="G187" s="15"/>
      <c r="H187" s="15"/>
      <c r="I187" s="15"/>
    </row>
    <row r="188" spans="3:9" ht="12.75">
      <c r="C188" s="15"/>
      <c r="D188" s="15"/>
      <c r="E188" s="15"/>
      <c r="F188" s="15"/>
      <c r="G188" s="15"/>
      <c r="H188" s="15"/>
      <c r="I188" s="15"/>
    </row>
    <row r="189" spans="3:9" ht="12.75">
      <c r="C189" s="15"/>
      <c r="D189" s="15"/>
      <c r="E189" s="15"/>
      <c r="F189" s="15"/>
      <c r="G189" s="15"/>
      <c r="H189" s="15"/>
      <c r="I189" s="15"/>
    </row>
    <row r="190" spans="3:9" ht="12.75">
      <c r="C190" s="15"/>
      <c r="D190" s="15"/>
      <c r="E190" s="15"/>
      <c r="F190" s="15"/>
      <c r="G190" s="15"/>
      <c r="H190" s="15"/>
      <c r="I190" s="15"/>
    </row>
    <row r="191" spans="3:9" ht="12.75">
      <c r="C191" s="15"/>
      <c r="D191" s="15"/>
      <c r="E191" s="15"/>
      <c r="F191" s="15"/>
      <c r="G191" s="15"/>
      <c r="H191" s="15"/>
      <c r="I191" s="15"/>
    </row>
    <row r="192" spans="3:9" ht="12.75">
      <c r="C192" s="15"/>
      <c r="D192" s="15"/>
      <c r="E192" s="15"/>
      <c r="F192" s="15"/>
      <c r="G192" s="15"/>
      <c r="H192" s="15"/>
      <c r="I192" s="15"/>
    </row>
    <row r="193" spans="3:9" ht="12.75">
      <c r="C193" s="15"/>
      <c r="D193" s="15"/>
      <c r="E193" s="15"/>
      <c r="F193" s="15"/>
      <c r="G193" s="15"/>
      <c r="H193" s="15"/>
      <c r="I193" s="15"/>
    </row>
    <row r="194" spans="3:9" ht="12.75">
      <c r="C194" s="15"/>
      <c r="D194" s="15"/>
      <c r="E194" s="15"/>
      <c r="F194" s="15"/>
      <c r="G194" s="15"/>
      <c r="H194" s="15"/>
      <c r="I194" s="15"/>
    </row>
    <row r="195" spans="3:9" ht="12.75">
      <c r="C195" s="15"/>
      <c r="D195" s="15"/>
      <c r="E195" s="15"/>
      <c r="F195" s="15"/>
      <c r="G195" s="15"/>
      <c r="H195" s="15"/>
      <c r="I195" s="15"/>
    </row>
    <row r="196" spans="3:9" ht="12.75">
      <c r="C196" s="15"/>
      <c r="D196" s="15"/>
      <c r="E196" s="15"/>
      <c r="F196" s="15"/>
      <c r="G196" s="15"/>
      <c r="H196" s="15"/>
      <c r="I196" s="15"/>
    </row>
    <row r="197" spans="3:9" ht="12.75">
      <c r="C197" s="15"/>
      <c r="D197" s="15"/>
      <c r="E197" s="15"/>
      <c r="F197" s="15"/>
      <c r="G197" s="15"/>
      <c r="H197" s="15"/>
      <c r="I197" s="15"/>
    </row>
    <row r="198" spans="3:9" ht="12.75">
      <c r="C198" s="15"/>
      <c r="D198" s="15"/>
      <c r="E198" s="15"/>
      <c r="F198" s="15"/>
      <c r="G198" s="15"/>
      <c r="H198" s="15"/>
      <c r="I198" s="15"/>
    </row>
    <row r="199" spans="3:9" ht="12.75">
      <c r="C199" s="15"/>
      <c r="D199" s="15"/>
      <c r="E199" s="15"/>
      <c r="F199" s="15"/>
      <c r="G199" s="15"/>
      <c r="H199" s="15"/>
      <c r="I199" s="15"/>
    </row>
    <row r="200" spans="3:9" ht="12.75">
      <c r="C200" s="15"/>
      <c r="D200" s="15"/>
      <c r="E200" s="15"/>
      <c r="F200" s="15"/>
      <c r="G200" s="15"/>
      <c r="H200" s="15"/>
      <c r="I200" s="15"/>
    </row>
    <row r="201" spans="3:9" ht="12.75">
      <c r="C201" s="15"/>
      <c r="D201" s="15"/>
      <c r="E201" s="15"/>
      <c r="F201" s="15"/>
      <c r="G201" s="15"/>
      <c r="H201" s="15"/>
      <c r="I201" s="15"/>
    </row>
    <row r="202" spans="3:9" ht="12.75">
      <c r="C202" s="15"/>
      <c r="D202" s="15"/>
      <c r="E202" s="15"/>
      <c r="F202" s="15"/>
      <c r="G202" s="15"/>
      <c r="H202" s="15"/>
      <c r="I202" s="15"/>
    </row>
    <row r="203" spans="3:9" ht="12.75">
      <c r="C203" s="15"/>
      <c r="D203" s="15"/>
      <c r="E203" s="15"/>
      <c r="F203" s="15"/>
      <c r="G203" s="15"/>
      <c r="H203" s="15"/>
      <c r="I203" s="15"/>
    </row>
    <row r="204" spans="3:9" ht="12.75">
      <c r="C204" s="15"/>
      <c r="D204" s="15"/>
      <c r="E204" s="15"/>
      <c r="F204" s="15"/>
      <c r="G204" s="15"/>
      <c r="H204" s="15"/>
      <c r="I204" s="15"/>
    </row>
    <row r="205" spans="3:9" ht="12.75">
      <c r="C205" s="15"/>
      <c r="D205" s="15"/>
      <c r="E205" s="15"/>
      <c r="F205" s="15"/>
      <c r="G205" s="15"/>
      <c r="H205" s="15"/>
      <c r="I205" s="15"/>
    </row>
    <row r="206" spans="3:9" ht="12.75">
      <c r="C206" s="15"/>
      <c r="D206" s="15"/>
      <c r="E206" s="15"/>
      <c r="F206" s="15"/>
      <c r="G206" s="15"/>
      <c r="H206" s="15"/>
      <c r="I206" s="15"/>
    </row>
    <row r="207" spans="3:9" ht="12.75">
      <c r="C207" s="15"/>
      <c r="D207" s="15"/>
      <c r="E207" s="15"/>
      <c r="F207" s="15"/>
      <c r="G207" s="15"/>
      <c r="H207" s="15"/>
      <c r="I207" s="15"/>
    </row>
    <row r="208" spans="3:9" ht="12.75">
      <c r="C208" s="15"/>
      <c r="D208" s="15"/>
      <c r="E208" s="15"/>
      <c r="F208" s="15"/>
      <c r="G208" s="15"/>
      <c r="H208" s="15"/>
      <c r="I208" s="15"/>
    </row>
    <row r="209" spans="3:9" ht="12.75">
      <c r="C209" s="15"/>
      <c r="D209" s="15"/>
      <c r="E209" s="15"/>
      <c r="F209" s="15"/>
      <c r="G209" s="15"/>
      <c r="H209" s="15"/>
      <c r="I209" s="15"/>
    </row>
    <row r="210" spans="3:9" ht="12.75">
      <c r="C210" s="15"/>
      <c r="D210" s="15"/>
      <c r="E210" s="15"/>
      <c r="F210" s="15"/>
      <c r="G210" s="15"/>
      <c r="H210" s="15"/>
      <c r="I210" s="15"/>
    </row>
    <row r="211" spans="3:9" ht="12.75">
      <c r="C211" s="15"/>
      <c r="D211" s="15"/>
      <c r="E211" s="15"/>
      <c r="F211" s="15"/>
      <c r="G211" s="15"/>
      <c r="H211" s="15"/>
      <c r="I211" s="15"/>
    </row>
    <row r="212" spans="3:9" ht="12.75">
      <c r="C212" s="15"/>
      <c r="D212" s="15"/>
      <c r="E212" s="15"/>
      <c r="F212" s="15"/>
      <c r="G212" s="15"/>
      <c r="H212" s="15"/>
      <c r="I212" s="15"/>
    </row>
    <row r="213" spans="3:9" ht="12.75">
      <c r="C213" s="15"/>
      <c r="D213" s="15"/>
      <c r="E213" s="15"/>
      <c r="F213" s="15"/>
      <c r="G213" s="15"/>
      <c r="H213" s="15"/>
      <c r="I213" s="15"/>
    </row>
    <row r="214" spans="3:9" ht="12.75">
      <c r="C214" s="15"/>
      <c r="D214" s="15"/>
      <c r="E214" s="15"/>
      <c r="F214" s="15"/>
      <c r="G214" s="15"/>
      <c r="H214" s="15"/>
      <c r="I214" s="15"/>
    </row>
    <row r="215" spans="3:9" ht="12.75">
      <c r="C215" s="15"/>
      <c r="D215" s="15"/>
      <c r="E215" s="15"/>
      <c r="F215" s="15"/>
      <c r="G215" s="15"/>
      <c r="H215" s="15"/>
      <c r="I215" s="15"/>
    </row>
    <row r="216" spans="3:9" ht="12.75">
      <c r="C216" s="15"/>
      <c r="D216" s="15"/>
      <c r="E216" s="15"/>
      <c r="F216" s="15"/>
      <c r="G216" s="15"/>
      <c r="H216" s="15"/>
      <c r="I216" s="15"/>
    </row>
    <row r="217" spans="3:9" ht="12.75">
      <c r="C217" s="15"/>
      <c r="D217" s="15"/>
      <c r="E217" s="15"/>
      <c r="F217" s="15"/>
      <c r="G217" s="15"/>
      <c r="H217" s="15"/>
      <c r="I217" s="15"/>
    </row>
    <row r="218" spans="3:9" ht="12.75">
      <c r="C218" s="15"/>
      <c r="D218" s="15"/>
      <c r="E218" s="15"/>
      <c r="F218" s="15"/>
      <c r="G218" s="15"/>
      <c r="H218" s="15"/>
      <c r="I218" s="15"/>
    </row>
    <row r="219" spans="3:9" ht="12.75">
      <c r="C219" s="15"/>
      <c r="D219" s="15"/>
      <c r="E219" s="15"/>
      <c r="F219" s="15"/>
      <c r="G219" s="15"/>
      <c r="H219" s="15"/>
      <c r="I219" s="15"/>
    </row>
    <row r="220" spans="3:9" ht="12.75">
      <c r="C220" s="15"/>
      <c r="D220" s="15"/>
      <c r="E220" s="15"/>
      <c r="F220" s="15"/>
      <c r="G220" s="15"/>
      <c r="H220" s="15"/>
      <c r="I220" s="15"/>
    </row>
    <row r="221" spans="3:9" ht="12.75">
      <c r="C221" s="15"/>
      <c r="D221" s="15"/>
      <c r="E221" s="15"/>
      <c r="F221" s="15"/>
      <c r="G221" s="15"/>
      <c r="H221" s="15"/>
      <c r="I221" s="15"/>
    </row>
    <row r="222" spans="3:9" ht="12.75">
      <c r="C222" s="15"/>
      <c r="D222" s="15"/>
      <c r="E222" s="15"/>
      <c r="F222" s="15"/>
      <c r="G222" s="15"/>
      <c r="H222" s="15"/>
      <c r="I222" s="15"/>
    </row>
    <row r="223" spans="3:9" ht="12.75">
      <c r="C223" s="15"/>
      <c r="D223" s="15"/>
      <c r="E223" s="15"/>
      <c r="F223" s="15"/>
      <c r="G223" s="15"/>
      <c r="H223" s="15"/>
      <c r="I223" s="15"/>
    </row>
    <row r="224" spans="3:9" ht="12.75">
      <c r="C224" s="15"/>
      <c r="D224" s="15"/>
      <c r="E224" s="15"/>
      <c r="F224" s="15"/>
      <c r="G224" s="15"/>
      <c r="H224" s="15"/>
      <c r="I224" s="15"/>
    </row>
    <row r="225" spans="3:9" ht="12.75">
      <c r="C225" s="15"/>
      <c r="D225" s="15"/>
      <c r="E225" s="15"/>
      <c r="F225" s="15"/>
      <c r="G225" s="15"/>
      <c r="H225" s="15"/>
      <c r="I225" s="15"/>
    </row>
    <row r="226" spans="3:9" ht="12.75">
      <c r="C226" s="15"/>
      <c r="D226" s="15"/>
      <c r="E226" s="15"/>
      <c r="F226" s="15"/>
      <c r="G226" s="15"/>
      <c r="H226" s="15"/>
      <c r="I226" s="15"/>
    </row>
    <row r="227" spans="3:9" ht="12.75">
      <c r="C227" s="15"/>
      <c r="D227" s="15"/>
      <c r="E227" s="15"/>
      <c r="F227" s="15"/>
      <c r="G227" s="15"/>
      <c r="H227" s="15"/>
      <c r="I227" s="15"/>
    </row>
    <row r="228" spans="3:9" ht="12.75">
      <c r="C228" s="15"/>
      <c r="D228" s="15"/>
      <c r="E228" s="15"/>
      <c r="F228" s="15"/>
      <c r="G228" s="15"/>
      <c r="H228" s="15"/>
      <c r="I228" s="15"/>
    </row>
    <row r="229" spans="3:9" ht="12.75">
      <c r="C229" s="15"/>
      <c r="D229" s="15"/>
      <c r="E229" s="15"/>
      <c r="F229" s="15"/>
      <c r="G229" s="15"/>
      <c r="H229" s="15"/>
      <c r="I229" s="15"/>
    </row>
    <row r="230" spans="3:9" ht="12.75">
      <c r="C230" s="15"/>
      <c r="D230" s="15"/>
      <c r="E230" s="15"/>
      <c r="F230" s="15"/>
      <c r="G230" s="15"/>
      <c r="H230" s="15"/>
      <c r="I230" s="15"/>
    </row>
    <row r="231" spans="3:9" ht="12.75">
      <c r="C231" s="15"/>
      <c r="D231" s="15"/>
      <c r="E231" s="15"/>
      <c r="F231" s="15"/>
      <c r="G231" s="15"/>
      <c r="H231" s="15"/>
      <c r="I231" s="15"/>
    </row>
    <row r="232" spans="3:9" ht="12.75">
      <c r="C232" s="15"/>
      <c r="D232" s="15"/>
      <c r="E232" s="15"/>
      <c r="F232" s="15"/>
      <c r="G232" s="15"/>
      <c r="H232" s="15"/>
      <c r="I232" s="15"/>
    </row>
    <row r="233" spans="3:9" ht="12.75">
      <c r="C233" s="15"/>
      <c r="D233" s="15"/>
      <c r="E233" s="15"/>
      <c r="F233" s="15"/>
      <c r="G233" s="15"/>
      <c r="H233" s="15"/>
      <c r="I233" s="15"/>
    </row>
    <row r="234" spans="3:9" ht="12.75">
      <c r="C234" s="15"/>
      <c r="D234" s="15"/>
      <c r="E234" s="15"/>
      <c r="F234" s="15"/>
      <c r="G234" s="15"/>
      <c r="H234" s="15"/>
      <c r="I234" s="15"/>
    </row>
    <row r="235" spans="3:9" ht="12.75">
      <c r="C235" s="15"/>
      <c r="D235" s="15"/>
      <c r="E235" s="15"/>
      <c r="F235" s="15"/>
      <c r="G235" s="15"/>
      <c r="H235" s="15"/>
      <c r="I235" s="15"/>
    </row>
    <row r="236" spans="3:9" ht="12.75">
      <c r="C236" s="15"/>
      <c r="D236" s="15"/>
      <c r="E236" s="15"/>
      <c r="F236" s="15"/>
      <c r="G236" s="15"/>
      <c r="H236" s="15"/>
      <c r="I236" s="15"/>
    </row>
    <row r="237" spans="3:9" ht="12.75">
      <c r="C237" s="15"/>
      <c r="D237" s="15"/>
      <c r="E237" s="15"/>
      <c r="F237" s="15"/>
      <c r="G237" s="15"/>
      <c r="H237" s="15"/>
      <c r="I237" s="15"/>
    </row>
    <row r="238" spans="3:9" ht="12.75">
      <c r="C238" s="15"/>
      <c r="D238" s="15"/>
      <c r="E238" s="15"/>
      <c r="F238" s="15"/>
      <c r="G238" s="15"/>
      <c r="H238" s="15"/>
      <c r="I238" s="15"/>
    </row>
    <row r="239" spans="3:9" ht="12.75">
      <c r="C239" s="15"/>
      <c r="D239" s="15"/>
      <c r="E239" s="15"/>
      <c r="F239" s="15"/>
      <c r="G239" s="15"/>
      <c r="H239" s="15"/>
      <c r="I239" s="15"/>
    </row>
    <row r="240" spans="3:9" ht="12.75">
      <c r="C240" s="15"/>
      <c r="D240" s="15"/>
      <c r="E240" s="15"/>
      <c r="F240" s="15"/>
      <c r="G240" s="15"/>
      <c r="H240" s="15"/>
      <c r="I240" s="15"/>
    </row>
    <row r="241" spans="3:9" ht="12.75">
      <c r="C241" s="15"/>
      <c r="D241" s="15"/>
      <c r="E241" s="15"/>
      <c r="F241" s="15"/>
      <c r="G241" s="15"/>
      <c r="H241" s="15"/>
      <c r="I241" s="15"/>
    </row>
    <row r="242" spans="3:9" ht="12.75">
      <c r="C242" s="15"/>
      <c r="D242" s="15"/>
      <c r="E242" s="15"/>
      <c r="F242" s="15"/>
      <c r="G242" s="15"/>
      <c r="H242" s="15"/>
      <c r="I242" s="15"/>
    </row>
    <row r="243" spans="3:9" ht="12.75">
      <c r="C243" s="15"/>
      <c r="D243" s="15"/>
      <c r="E243" s="15"/>
      <c r="F243" s="15"/>
      <c r="G243" s="15"/>
      <c r="H243" s="15"/>
      <c r="I243" s="15"/>
    </row>
    <row r="244" spans="3:9" ht="12.75">
      <c r="C244" s="15"/>
      <c r="D244" s="15"/>
      <c r="E244" s="15"/>
      <c r="F244" s="15"/>
      <c r="G244" s="15"/>
      <c r="H244" s="15"/>
      <c r="I244" s="15"/>
    </row>
    <row r="245" spans="3:9" ht="12.75">
      <c r="C245" s="15"/>
      <c r="D245" s="15"/>
      <c r="E245" s="15"/>
      <c r="F245" s="15"/>
      <c r="G245" s="15"/>
      <c r="H245" s="15"/>
      <c r="I245" s="15"/>
    </row>
    <row r="246" spans="3:9" ht="12.75">
      <c r="C246" s="15"/>
      <c r="D246" s="15"/>
      <c r="E246" s="15"/>
      <c r="F246" s="15"/>
      <c r="G246" s="15"/>
      <c r="H246" s="15"/>
      <c r="I246" s="15"/>
    </row>
    <row r="247" spans="3:9" ht="12.75">
      <c r="C247" s="15"/>
      <c r="D247" s="15"/>
      <c r="E247" s="15"/>
      <c r="F247" s="15"/>
      <c r="G247" s="15"/>
      <c r="H247" s="15"/>
      <c r="I247" s="15"/>
    </row>
    <row r="248" spans="3:9" ht="12.75">
      <c r="C248" s="15"/>
      <c r="D248" s="15"/>
      <c r="E248" s="15"/>
      <c r="F248" s="15"/>
      <c r="G248" s="15"/>
      <c r="H248" s="15"/>
      <c r="I248" s="15"/>
    </row>
    <row r="249" spans="3:9" ht="12.75">
      <c r="C249" s="15"/>
      <c r="D249" s="15"/>
      <c r="E249" s="15"/>
      <c r="F249" s="15"/>
      <c r="G249" s="15"/>
      <c r="H249" s="15"/>
      <c r="I249" s="15"/>
    </row>
    <row r="250" spans="3:9" ht="12.75">
      <c r="C250" s="15"/>
      <c r="D250" s="15"/>
      <c r="E250" s="15"/>
      <c r="F250" s="15"/>
      <c r="G250" s="15"/>
      <c r="H250" s="15"/>
      <c r="I250" s="15"/>
    </row>
    <row r="251" spans="3:9" ht="12.75">
      <c r="C251" s="15"/>
      <c r="D251" s="15"/>
      <c r="E251" s="15"/>
      <c r="F251" s="15"/>
      <c r="G251" s="15"/>
      <c r="H251" s="15"/>
      <c r="I251" s="15"/>
    </row>
    <row r="252" spans="3:9" ht="12.75">
      <c r="C252" s="15"/>
      <c r="D252" s="15"/>
      <c r="E252" s="15"/>
      <c r="F252" s="15"/>
      <c r="G252" s="15"/>
      <c r="H252" s="15"/>
      <c r="I252" s="15"/>
    </row>
    <row r="253" spans="3:9" ht="12.75">
      <c r="C253" s="15"/>
      <c r="D253" s="15"/>
      <c r="E253" s="15"/>
      <c r="F253" s="15"/>
      <c r="G253" s="15"/>
      <c r="H253" s="15"/>
      <c r="I253" s="15"/>
    </row>
    <row r="254" spans="3:9" ht="12.75">
      <c r="C254" s="15"/>
      <c r="D254" s="15"/>
      <c r="E254" s="15"/>
      <c r="F254" s="15"/>
      <c r="G254" s="15"/>
      <c r="H254" s="15"/>
      <c r="I254" s="15"/>
    </row>
    <row r="255" spans="3:9" ht="12.75">
      <c r="C255" s="15"/>
      <c r="D255" s="15"/>
      <c r="E255" s="15"/>
      <c r="F255" s="15"/>
      <c r="G255" s="15"/>
      <c r="H255" s="15"/>
      <c r="I255" s="15"/>
    </row>
    <row r="256" spans="3:9" ht="12.75">
      <c r="C256" s="15"/>
      <c r="D256" s="15"/>
      <c r="E256" s="15"/>
      <c r="F256" s="15"/>
      <c r="G256" s="15"/>
      <c r="H256" s="15"/>
      <c r="I256" s="15"/>
    </row>
    <row r="257" spans="3:9" ht="12.75">
      <c r="C257" s="15"/>
      <c r="D257" s="15"/>
      <c r="E257" s="15"/>
      <c r="F257" s="15"/>
      <c r="G257" s="15"/>
      <c r="H257" s="15"/>
      <c r="I257" s="15"/>
    </row>
    <row r="258" spans="3:9" ht="12.75">
      <c r="C258" s="15"/>
      <c r="D258" s="15"/>
      <c r="E258" s="15"/>
      <c r="F258" s="15"/>
      <c r="G258" s="15"/>
      <c r="H258" s="15"/>
      <c r="I258" s="15"/>
    </row>
    <row r="259" spans="3:9" ht="12.75">
      <c r="C259" s="15"/>
      <c r="D259" s="15"/>
      <c r="E259" s="15"/>
      <c r="F259" s="15"/>
      <c r="G259" s="15"/>
      <c r="H259" s="15"/>
      <c r="I259" s="15"/>
    </row>
    <row r="260" spans="3:9" ht="12.75">
      <c r="C260" s="15"/>
      <c r="D260" s="15"/>
      <c r="E260" s="15"/>
      <c r="F260" s="15"/>
      <c r="G260" s="15"/>
      <c r="H260" s="15"/>
      <c r="I260" s="15"/>
    </row>
    <row r="261" spans="3:9" ht="12.75">
      <c r="C261" s="15"/>
      <c r="D261" s="15"/>
      <c r="E261" s="15"/>
      <c r="F261" s="15"/>
      <c r="G261" s="15"/>
      <c r="H261" s="15"/>
      <c r="I261" s="15"/>
    </row>
    <row r="262" spans="3:9" ht="12.75">
      <c r="C262" s="15"/>
      <c r="D262" s="15"/>
      <c r="E262" s="15"/>
      <c r="F262" s="15"/>
      <c r="G262" s="15"/>
      <c r="H262" s="15"/>
      <c r="I262" s="15"/>
    </row>
    <row r="263" spans="3:9" ht="12.75">
      <c r="C263" s="15"/>
      <c r="D263" s="15"/>
      <c r="E263" s="15"/>
      <c r="F263" s="15"/>
      <c r="G263" s="15"/>
      <c r="H263" s="15"/>
      <c r="I263" s="15"/>
    </row>
    <row r="264" spans="3:9" ht="12.75">
      <c r="C264" s="15"/>
      <c r="D264" s="15"/>
      <c r="E264" s="15"/>
      <c r="F264" s="15"/>
      <c r="G264" s="15"/>
      <c r="H264" s="15"/>
      <c r="I264" s="15"/>
    </row>
    <row r="265" spans="3:9" ht="12.75">
      <c r="C265" s="15"/>
      <c r="D265" s="15"/>
      <c r="E265" s="15"/>
      <c r="F265" s="15"/>
      <c r="G265" s="15"/>
      <c r="H265" s="15"/>
      <c r="I265" s="15"/>
    </row>
    <row r="266" spans="3:9" ht="12.75">
      <c r="C266" s="15"/>
      <c r="D266" s="15"/>
      <c r="E266" s="15"/>
      <c r="F266" s="15"/>
      <c r="G266" s="15"/>
      <c r="H266" s="15"/>
      <c r="I266" s="15"/>
    </row>
    <row r="267" spans="3:9" ht="12.75">
      <c r="C267" s="15"/>
      <c r="D267" s="15"/>
      <c r="E267" s="15"/>
      <c r="F267" s="15"/>
      <c r="G267" s="15"/>
      <c r="H267" s="15"/>
      <c r="I267" s="15"/>
    </row>
    <row r="268" spans="3:9" ht="12.75">
      <c r="C268" s="15"/>
      <c r="D268" s="15"/>
      <c r="E268" s="15"/>
      <c r="F268" s="15"/>
      <c r="G268" s="15"/>
      <c r="H268" s="15"/>
      <c r="I268" s="15"/>
    </row>
    <row r="269" spans="3:9" ht="12.75">
      <c r="C269" s="15"/>
      <c r="D269" s="15"/>
      <c r="E269" s="15"/>
      <c r="F269" s="15"/>
      <c r="G269" s="15"/>
      <c r="H269" s="15"/>
      <c r="I269" s="15"/>
    </row>
    <row r="270" spans="3:9" ht="12.75">
      <c r="C270" s="15"/>
      <c r="D270" s="15"/>
      <c r="E270" s="15"/>
      <c r="F270" s="15"/>
      <c r="G270" s="15"/>
      <c r="H270" s="15"/>
      <c r="I270" s="15"/>
    </row>
    <row r="271" spans="3:9" ht="12.75">
      <c r="C271" s="15"/>
      <c r="D271" s="15"/>
      <c r="E271" s="15"/>
      <c r="F271" s="15"/>
      <c r="G271" s="15"/>
      <c r="H271" s="15"/>
      <c r="I271" s="15"/>
    </row>
    <row r="272" spans="3:9" ht="12.75">
      <c r="C272" s="15"/>
      <c r="D272" s="15"/>
      <c r="E272" s="15"/>
      <c r="F272" s="15"/>
      <c r="G272" s="15"/>
      <c r="H272" s="15"/>
      <c r="I272" s="15"/>
    </row>
    <row r="273" spans="3:9" ht="12.75">
      <c r="C273" s="15"/>
      <c r="D273" s="15"/>
      <c r="E273" s="15"/>
      <c r="F273" s="15"/>
      <c r="G273" s="15"/>
      <c r="H273" s="15"/>
      <c r="I273" s="15"/>
    </row>
    <row r="274" spans="3:9" ht="12.75">
      <c r="C274" s="15"/>
      <c r="D274" s="15"/>
      <c r="E274" s="15"/>
      <c r="F274" s="15"/>
      <c r="G274" s="15"/>
      <c r="H274" s="15"/>
      <c r="I274" s="15"/>
    </row>
    <row r="275" spans="3:9" ht="12.75">
      <c r="C275" s="15"/>
      <c r="D275" s="15"/>
      <c r="E275" s="15"/>
      <c r="F275" s="15"/>
      <c r="G275" s="15"/>
      <c r="H275" s="15"/>
      <c r="I275" s="15"/>
    </row>
    <row r="276" spans="3:9" ht="12.75">
      <c r="C276" s="15"/>
      <c r="D276" s="15"/>
      <c r="E276" s="15"/>
      <c r="F276" s="15"/>
      <c r="G276" s="15"/>
      <c r="H276" s="15"/>
      <c r="I276" s="15"/>
    </row>
    <row r="277" spans="3:9" ht="12.75">
      <c r="C277" s="15"/>
      <c r="D277" s="15"/>
      <c r="E277" s="15"/>
      <c r="F277" s="15"/>
      <c r="G277" s="15"/>
      <c r="H277" s="15"/>
      <c r="I277" s="15"/>
    </row>
    <row r="278" spans="3:9" ht="12.75">
      <c r="C278" s="15"/>
      <c r="D278" s="15"/>
      <c r="E278" s="15"/>
      <c r="F278" s="15"/>
      <c r="G278" s="15"/>
      <c r="H278" s="15"/>
      <c r="I278" s="15"/>
    </row>
    <row r="279" spans="3:9" ht="12.75">
      <c r="C279" s="15"/>
      <c r="D279" s="15"/>
      <c r="E279" s="15"/>
      <c r="F279" s="15"/>
      <c r="G279" s="15"/>
      <c r="H279" s="15"/>
      <c r="I279" s="15"/>
    </row>
    <row r="280" spans="3:9" ht="12.75">
      <c r="C280" s="15"/>
      <c r="D280" s="15"/>
      <c r="E280" s="15"/>
      <c r="F280" s="15"/>
      <c r="G280" s="15"/>
      <c r="H280" s="15"/>
      <c r="I280" s="15"/>
    </row>
    <row r="281" spans="3:9" ht="12.75">
      <c r="C281" s="15"/>
      <c r="D281" s="15"/>
      <c r="E281" s="15"/>
      <c r="F281" s="15"/>
      <c r="G281" s="15"/>
      <c r="H281" s="15"/>
      <c r="I281" s="15"/>
    </row>
    <row r="282" spans="4:9" ht="12.75">
      <c r="D282" s="15"/>
      <c r="E282" s="15"/>
      <c r="F282" s="15"/>
      <c r="G282" s="15"/>
      <c r="H282" s="15"/>
      <c r="I282" s="15"/>
    </row>
  </sheetData>
  <printOptions/>
  <pageMargins left="0.75" right="0.75" top="1" bottom="1" header="0.5" footer="0.5"/>
  <pageSetup fitToHeight="1" fitToWidth="1" horizontalDpi="120" verticalDpi="12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Conservation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PMK - Ramsar</dc:creator>
  <cp:keywords/>
  <dc:description/>
  <cp:lastModifiedBy>Dwight Peck</cp:lastModifiedBy>
  <cp:lastPrinted>2000-09-04T12:22:17Z</cp:lastPrinted>
  <dcterms:created xsi:type="dcterms:W3CDTF">2000-05-05T14:38:52Z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